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ewberry\Documents\IRWA\Region 2\2019 - 2020 IGC\Q3\"/>
    </mc:Choice>
  </mc:AlternateContent>
  <workbookProtection workbookAlgorithmName="SHA-512" workbookHashValue="9Kb6ktrM+ShE03WaINSyV7ejg8MGajJz4uI0gEWb5WhOFgTSX5gX2mufF3WYG/jnjmxmgje9jtq8G8xeHBCKyg==" workbookSaltValue="bVm24+aF/Dv/Sk+2Pxf24g==" workbookSpinCount="100000" lockStructure="1"/>
  <bookViews>
    <workbookView xWindow="-120" yWindow="-120" windowWidth="29040" windowHeight="15840"/>
  </bookViews>
  <sheets>
    <sheet name="Draft #9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3" i="3" l="1"/>
  <c r="W632" i="3"/>
  <c r="W634" i="3" s="1"/>
  <c r="V632" i="3"/>
  <c r="V634" i="3" s="1"/>
  <c r="U632" i="3"/>
  <c r="U634" i="3" s="1"/>
  <c r="T632" i="3"/>
  <c r="T634" i="3" s="1"/>
  <c r="S632" i="3"/>
  <c r="S634" i="3" s="1"/>
  <c r="R632" i="3"/>
  <c r="R634" i="3" s="1"/>
  <c r="Q632" i="3"/>
  <c r="Q634" i="3" s="1"/>
  <c r="P632" i="3"/>
  <c r="P634" i="3" s="1"/>
  <c r="O632" i="3"/>
  <c r="O634" i="3" s="1"/>
  <c r="N632" i="3"/>
  <c r="N634" i="3" s="1"/>
  <c r="M632" i="3"/>
  <c r="M634" i="3" s="1"/>
  <c r="L632" i="3"/>
  <c r="L634" i="3" s="1"/>
  <c r="K632" i="3"/>
  <c r="K634" i="3" s="1"/>
  <c r="J632" i="3"/>
  <c r="Y631" i="3"/>
  <c r="Y630" i="3"/>
  <c r="Y629" i="3"/>
  <c r="W625" i="3"/>
  <c r="V625" i="3"/>
  <c r="U625" i="3"/>
  <c r="T625" i="3"/>
  <c r="S625" i="3"/>
  <c r="R625" i="3"/>
  <c r="Q625" i="3"/>
  <c r="P625" i="3"/>
  <c r="O625" i="3"/>
  <c r="N625" i="3"/>
  <c r="M625" i="3"/>
  <c r="L625" i="3"/>
  <c r="K625" i="3"/>
  <c r="J625" i="3"/>
  <c r="Y624" i="3"/>
  <c r="Y623" i="3"/>
  <c r="Y622" i="3"/>
  <c r="Y621" i="3"/>
  <c r="W619" i="3"/>
  <c r="V619" i="3"/>
  <c r="U619" i="3"/>
  <c r="U626" i="3" s="1"/>
  <c r="U635" i="3" s="1"/>
  <c r="T619" i="3"/>
  <c r="S619" i="3"/>
  <c r="R619" i="3"/>
  <c r="Q619" i="3"/>
  <c r="Q626" i="3" s="1"/>
  <c r="P619" i="3"/>
  <c r="O619" i="3"/>
  <c r="N619" i="3"/>
  <c r="M619" i="3"/>
  <c r="M626" i="3" s="1"/>
  <c r="M635" i="3" s="1"/>
  <c r="L619" i="3"/>
  <c r="K619" i="3"/>
  <c r="J619" i="3"/>
  <c r="Y618" i="3"/>
  <c r="Y617" i="3"/>
  <c r="Y616" i="3"/>
  <c r="Y615" i="3"/>
  <c r="Y614" i="3"/>
  <c r="Y612" i="3"/>
  <c r="W607" i="3"/>
  <c r="V607" i="3"/>
  <c r="U607" i="3"/>
  <c r="T607" i="3"/>
  <c r="S607" i="3"/>
  <c r="R607" i="3"/>
  <c r="Q607" i="3"/>
  <c r="P607" i="3"/>
  <c r="O607" i="3"/>
  <c r="N607" i="3"/>
  <c r="M607" i="3"/>
  <c r="L607" i="3"/>
  <c r="K607" i="3"/>
  <c r="J607" i="3"/>
  <c r="Y606" i="3"/>
  <c r="Y600" i="3"/>
  <c r="Y599" i="3"/>
  <c r="Y598" i="3"/>
  <c r="Y597" i="3"/>
  <c r="Y596" i="3"/>
  <c r="Y595" i="3"/>
  <c r="Y594" i="3"/>
  <c r="Y593" i="3"/>
  <c r="Y592" i="3"/>
  <c r="Y591" i="3"/>
  <c r="Y590" i="3"/>
  <c r="Y589" i="3"/>
  <c r="Y588" i="3"/>
  <c r="Y587" i="3"/>
  <c r="Y586" i="3"/>
  <c r="Y585" i="3"/>
  <c r="Y584" i="3"/>
  <c r="Y583" i="3"/>
  <c r="Y582" i="3"/>
  <c r="Y581" i="3"/>
  <c r="Y580" i="3"/>
  <c r="Y579" i="3"/>
  <c r="Y578" i="3"/>
  <c r="Y577" i="3"/>
  <c r="Y576" i="3"/>
  <c r="W575" i="3"/>
  <c r="W604" i="3" s="1"/>
  <c r="V575" i="3"/>
  <c r="V604" i="3" s="1"/>
  <c r="U575" i="3"/>
  <c r="U604" i="3" s="1"/>
  <c r="T575" i="3"/>
  <c r="T604" i="3" s="1"/>
  <c r="S575" i="3"/>
  <c r="S604" i="3" s="1"/>
  <c r="R575" i="3"/>
  <c r="R604" i="3" s="1"/>
  <c r="Q575" i="3"/>
  <c r="Q604" i="3" s="1"/>
  <c r="P575" i="3"/>
  <c r="P604" i="3" s="1"/>
  <c r="O575" i="3"/>
  <c r="O604" i="3" s="1"/>
  <c r="N575" i="3"/>
  <c r="N604" i="3" s="1"/>
  <c r="M575" i="3"/>
  <c r="M604" i="3" s="1"/>
  <c r="L575" i="3"/>
  <c r="K575" i="3"/>
  <c r="K604" i="3" s="1"/>
  <c r="J575" i="3"/>
  <c r="J604" i="3" s="1"/>
  <c r="Y574" i="3"/>
  <c r="Y573" i="3"/>
  <c r="Y572" i="3"/>
  <c r="Y570" i="3"/>
  <c r="Y569" i="3"/>
  <c r="Y568" i="3"/>
  <c r="Y567" i="3"/>
  <c r="Y566" i="3"/>
  <c r="Y565" i="3"/>
  <c r="Y564" i="3"/>
  <c r="Y563" i="3"/>
  <c r="Y562" i="3"/>
  <c r="Y561" i="3"/>
  <c r="Y560" i="3"/>
  <c r="Y559" i="3"/>
  <c r="Y558" i="3"/>
  <c r="Y557" i="3"/>
  <c r="Y556" i="3"/>
  <c r="Y555" i="3"/>
  <c r="Y554" i="3"/>
  <c r="Y553" i="3"/>
  <c r="Y552" i="3"/>
  <c r="Y551" i="3"/>
  <c r="Y550" i="3"/>
  <c r="Y549" i="3"/>
  <c r="Y548" i="3"/>
  <c r="Y547" i="3"/>
  <c r="Y546" i="3"/>
  <c r="Y545" i="3"/>
  <c r="Y544" i="3"/>
  <c r="W541" i="3"/>
  <c r="V541" i="3"/>
  <c r="U541" i="3"/>
  <c r="T541" i="3"/>
  <c r="S541" i="3"/>
  <c r="R541" i="3"/>
  <c r="Q541" i="3"/>
  <c r="P541" i="3"/>
  <c r="O541" i="3"/>
  <c r="N541" i="3"/>
  <c r="M541" i="3"/>
  <c r="L541" i="3"/>
  <c r="K541" i="3"/>
  <c r="J541" i="3"/>
  <c r="Y540" i="3"/>
  <c r="Y539" i="3"/>
  <c r="Y538" i="3"/>
  <c r="Y537" i="3"/>
  <c r="Y536" i="3"/>
  <c r="Y535" i="3"/>
  <c r="V532" i="3"/>
  <c r="U532" i="3"/>
  <c r="T532" i="3"/>
  <c r="S532" i="3"/>
  <c r="R532" i="3"/>
  <c r="Q532" i="3"/>
  <c r="P532" i="3"/>
  <c r="O532" i="3"/>
  <c r="N532" i="3"/>
  <c r="M532" i="3"/>
  <c r="L532" i="3"/>
  <c r="K532" i="3"/>
  <c r="J532" i="3"/>
  <c r="Y531" i="3"/>
  <c r="Y530" i="3"/>
  <c r="Y529" i="3"/>
  <c r="W529" i="3"/>
  <c r="Y528" i="3"/>
  <c r="Y527" i="3"/>
  <c r="Y526" i="3"/>
  <c r="Y525" i="3"/>
  <c r="W525" i="3"/>
  <c r="W522" i="3"/>
  <c r="V522" i="3"/>
  <c r="U522" i="3"/>
  <c r="T522" i="3"/>
  <c r="S522" i="3"/>
  <c r="R522" i="3"/>
  <c r="Q522" i="3"/>
  <c r="P522" i="3"/>
  <c r="O522" i="3"/>
  <c r="N522" i="3"/>
  <c r="M522" i="3"/>
  <c r="L522" i="3"/>
  <c r="K522" i="3"/>
  <c r="J522" i="3"/>
  <c r="Y520" i="3"/>
  <c r="Y519" i="3"/>
  <c r="Y518" i="3"/>
  <c r="Y517" i="3"/>
  <c r="Y516" i="3"/>
  <c r="Y515" i="3"/>
  <c r="Y514" i="3"/>
  <c r="W512" i="3"/>
  <c r="V512" i="3"/>
  <c r="U512" i="3"/>
  <c r="T512" i="3"/>
  <c r="S512" i="3"/>
  <c r="R512" i="3"/>
  <c r="Q512" i="3"/>
  <c r="P512" i="3"/>
  <c r="O512" i="3"/>
  <c r="N512" i="3"/>
  <c r="M512" i="3"/>
  <c r="L512" i="3"/>
  <c r="K512" i="3"/>
  <c r="J512" i="3"/>
  <c r="Y511" i="3"/>
  <c r="Y510" i="3"/>
  <c r="Y509" i="3"/>
  <c r="Y508" i="3"/>
  <c r="Y507" i="3"/>
  <c r="Y506" i="3"/>
  <c r="Y505" i="3"/>
  <c r="W502" i="3"/>
  <c r="W503" i="3" s="1"/>
  <c r="V502" i="3"/>
  <c r="U502" i="3"/>
  <c r="T502" i="3"/>
  <c r="S502" i="3"/>
  <c r="R502" i="3"/>
  <c r="Q502" i="3"/>
  <c r="P502" i="3"/>
  <c r="O502" i="3"/>
  <c r="N502" i="3"/>
  <c r="M502" i="3"/>
  <c r="L502" i="3"/>
  <c r="K502" i="3"/>
  <c r="J502" i="3"/>
  <c r="Y501" i="3"/>
  <c r="Y500" i="3"/>
  <c r="Y499" i="3"/>
  <c r="Y498" i="3"/>
  <c r="Y497" i="3"/>
  <c r="U495" i="3"/>
  <c r="U503" i="3" s="1"/>
  <c r="T495" i="3"/>
  <c r="S495" i="3"/>
  <c r="R495" i="3"/>
  <c r="R503" i="3" s="1"/>
  <c r="Q495" i="3"/>
  <c r="P495" i="3"/>
  <c r="P503" i="3" s="1"/>
  <c r="O495" i="3"/>
  <c r="N495" i="3"/>
  <c r="N503" i="3" s="1"/>
  <c r="M495" i="3"/>
  <c r="M503" i="3" s="1"/>
  <c r="L495" i="3"/>
  <c r="K495" i="3"/>
  <c r="J495" i="3"/>
  <c r="J503" i="3" s="1"/>
  <c r="Y494" i="3"/>
  <c r="Y493" i="3"/>
  <c r="Y492" i="3"/>
  <c r="Y491" i="3"/>
  <c r="Y490" i="3"/>
  <c r="Y489" i="3"/>
  <c r="W488" i="3"/>
  <c r="V488" i="3"/>
  <c r="Y487" i="3"/>
  <c r="Y486" i="3"/>
  <c r="Y485" i="3"/>
  <c r="W483" i="3"/>
  <c r="V483" i="3"/>
  <c r="U483" i="3"/>
  <c r="T483" i="3"/>
  <c r="S483" i="3"/>
  <c r="R483" i="3"/>
  <c r="Q483" i="3"/>
  <c r="P483" i="3"/>
  <c r="O483" i="3"/>
  <c r="N483" i="3"/>
  <c r="M483" i="3"/>
  <c r="L483" i="3"/>
  <c r="K483" i="3"/>
  <c r="J483" i="3"/>
  <c r="Y482" i="3"/>
  <c r="Y481" i="3"/>
  <c r="Y480" i="3"/>
  <c r="Y479" i="3"/>
  <c r="Y478" i="3"/>
  <c r="Y477" i="3"/>
  <c r="Y476" i="3"/>
  <c r="Y475" i="3"/>
  <c r="Y474" i="3"/>
  <c r="Y473" i="3"/>
  <c r="Y472" i="3"/>
  <c r="Y471" i="3"/>
  <c r="Y466" i="3"/>
  <c r="W465" i="3"/>
  <c r="W467" i="3" s="1"/>
  <c r="V465" i="3"/>
  <c r="U465" i="3"/>
  <c r="U467" i="3" s="1"/>
  <c r="T465" i="3"/>
  <c r="T467" i="3" s="1"/>
  <c r="S465" i="3"/>
  <c r="S467" i="3" s="1"/>
  <c r="R465" i="3"/>
  <c r="R467" i="3" s="1"/>
  <c r="Q465" i="3"/>
  <c r="Q467" i="3" s="1"/>
  <c r="P465" i="3"/>
  <c r="P467" i="3" s="1"/>
  <c r="O465" i="3"/>
  <c r="O467" i="3" s="1"/>
  <c r="N465" i="3"/>
  <c r="N467" i="3" s="1"/>
  <c r="M465" i="3"/>
  <c r="M467" i="3" s="1"/>
  <c r="L465" i="3"/>
  <c r="L467" i="3" s="1"/>
  <c r="K465" i="3"/>
  <c r="K467" i="3" s="1"/>
  <c r="J465" i="3"/>
  <c r="J467" i="3" s="1"/>
  <c r="Y464" i="3"/>
  <c r="Y463" i="3"/>
  <c r="Y462" i="3"/>
  <c r="Y461" i="3"/>
  <c r="Y460" i="3"/>
  <c r="Y459" i="3"/>
  <c r="Y458" i="3"/>
  <c r="Y457" i="3"/>
  <c r="Y456" i="3"/>
  <c r="Y455" i="3"/>
  <c r="Y454" i="3"/>
  <c r="Y453" i="3"/>
  <c r="Y452" i="3"/>
  <c r="Y451" i="3"/>
  <c r="Y450" i="3"/>
  <c r="Y449" i="3"/>
  <c r="Y448" i="3"/>
  <c r="Y447" i="3"/>
  <c r="Y446" i="3"/>
  <c r="Y445" i="3"/>
  <c r="Y444" i="3"/>
  <c r="Y443" i="3"/>
  <c r="Y442" i="3"/>
  <c r="Y441" i="3"/>
  <c r="Y437" i="3"/>
  <c r="Y436" i="3"/>
  <c r="Y435" i="3"/>
  <c r="Y434" i="3"/>
  <c r="Y433" i="3"/>
  <c r="Y432" i="3"/>
  <c r="Y431" i="3"/>
  <c r="Y430" i="3"/>
  <c r="Y429" i="3"/>
  <c r="Y428" i="3"/>
  <c r="Y427" i="3"/>
  <c r="Y426" i="3"/>
  <c r="Y425" i="3"/>
  <c r="Y424" i="3"/>
  <c r="Y423" i="3"/>
  <c r="Y422" i="3"/>
  <c r="Y421" i="3"/>
  <c r="W420" i="3"/>
  <c r="W438" i="3" s="1"/>
  <c r="V420" i="3"/>
  <c r="U420" i="3"/>
  <c r="U438" i="3" s="1"/>
  <c r="T420" i="3"/>
  <c r="T438" i="3" s="1"/>
  <c r="S420" i="3"/>
  <c r="S438" i="3" s="1"/>
  <c r="R420" i="3"/>
  <c r="R438" i="3" s="1"/>
  <c r="Q420" i="3"/>
  <c r="Q438" i="3" s="1"/>
  <c r="P420" i="3"/>
  <c r="P438" i="3" s="1"/>
  <c r="O420" i="3"/>
  <c r="O438" i="3" s="1"/>
  <c r="N420" i="3"/>
  <c r="N438" i="3" s="1"/>
  <c r="M420" i="3"/>
  <c r="M438" i="3" s="1"/>
  <c r="L420" i="3"/>
  <c r="L438" i="3" s="1"/>
  <c r="K420" i="3"/>
  <c r="K438" i="3" s="1"/>
  <c r="J420" i="3"/>
  <c r="Y419" i="3"/>
  <c r="Y418" i="3"/>
  <c r="Y417" i="3"/>
  <c r="Y415" i="3"/>
  <c r="Y414" i="3"/>
  <c r="Y413" i="3"/>
  <c r="Y412" i="3"/>
  <c r="Y411" i="3"/>
  <c r="Y410" i="3"/>
  <c r="Y409" i="3"/>
  <c r="Y408" i="3"/>
  <c r="Y407" i="3"/>
  <c r="Y406" i="3"/>
  <c r="Y405" i="3"/>
  <c r="Y404" i="3"/>
  <c r="Y403" i="3"/>
  <c r="Y402" i="3"/>
  <c r="Y401" i="3"/>
  <c r="Y400" i="3"/>
  <c r="Y399" i="3"/>
  <c r="Y398" i="3"/>
  <c r="Y397" i="3"/>
  <c r="Y396" i="3"/>
  <c r="Y395" i="3"/>
  <c r="Y394" i="3"/>
  <c r="Y393" i="3"/>
  <c r="Y392" i="3"/>
  <c r="Y391" i="3"/>
  <c r="Y390" i="3"/>
  <c r="Y389" i="3"/>
  <c r="V386" i="3"/>
  <c r="U386" i="3"/>
  <c r="T386" i="3"/>
  <c r="S386" i="3"/>
  <c r="R386" i="3"/>
  <c r="Q386" i="3"/>
  <c r="P386" i="3"/>
  <c r="O386" i="3"/>
  <c r="N386" i="3"/>
  <c r="M386" i="3"/>
  <c r="L386" i="3"/>
  <c r="K386" i="3"/>
  <c r="J386" i="3"/>
  <c r="Y385" i="3"/>
  <c r="Y384" i="3"/>
  <c r="Y383" i="3"/>
  <c r="W381" i="3"/>
  <c r="V381" i="3"/>
  <c r="U381" i="3"/>
  <c r="T381" i="3"/>
  <c r="S381" i="3"/>
  <c r="R381" i="3"/>
  <c r="Q381" i="3"/>
  <c r="P381" i="3"/>
  <c r="O381" i="3"/>
  <c r="N381" i="3"/>
  <c r="M381" i="3"/>
  <c r="L381" i="3"/>
  <c r="K381" i="3"/>
  <c r="J381" i="3"/>
  <c r="Y380" i="3"/>
  <c r="Y379" i="3"/>
  <c r="Y378" i="3"/>
  <c r="Y377" i="3"/>
  <c r="Y376" i="3"/>
  <c r="Y375" i="3"/>
  <c r="Y374" i="3"/>
  <c r="Y373" i="3"/>
  <c r="Y372" i="3"/>
  <c r="Y368" i="3"/>
  <c r="Y367" i="3"/>
  <c r="Y366" i="3"/>
  <c r="Y365" i="3"/>
  <c r="Y364" i="3"/>
  <c r="Y363" i="3"/>
  <c r="Y362" i="3"/>
  <c r="Y361" i="3"/>
  <c r="Y360" i="3"/>
  <c r="Y359" i="3"/>
  <c r="Y358" i="3"/>
  <c r="Y357" i="3"/>
  <c r="Y356" i="3"/>
  <c r="Y355" i="3"/>
  <c r="Y354" i="3"/>
  <c r="Y353" i="3"/>
  <c r="Y352" i="3"/>
  <c r="Y351" i="3"/>
  <c r="W350" i="3"/>
  <c r="W369" i="3" s="1"/>
  <c r="V350" i="3"/>
  <c r="V369" i="3" s="1"/>
  <c r="U350" i="3"/>
  <c r="U369" i="3" s="1"/>
  <c r="T350" i="3"/>
  <c r="T369" i="3" s="1"/>
  <c r="S350" i="3"/>
  <c r="S369" i="3" s="1"/>
  <c r="R350" i="3"/>
  <c r="R369" i="3" s="1"/>
  <c r="Q350" i="3"/>
  <c r="Q369" i="3" s="1"/>
  <c r="P350" i="3"/>
  <c r="P369" i="3" s="1"/>
  <c r="O350" i="3"/>
  <c r="O369" i="3" s="1"/>
  <c r="N350" i="3"/>
  <c r="N369" i="3" s="1"/>
  <c r="M350" i="3"/>
  <c r="M369" i="3" s="1"/>
  <c r="L350" i="3"/>
  <c r="L369" i="3" s="1"/>
  <c r="K350" i="3"/>
  <c r="K369" i="3" s="1"/>
  <c r="J350" i="3"/>
  <c r="Y349" i="3"/>
  <c r="Y345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Y343" i="3"/>
  <c r="Y342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Y339" i="3"/>
  <c r="Y338" i="3"/>
  <c r="Y337" i="3"/>
  <c r="Y336" i="3"/>
  <c r="Y335" i="3"/>
  <c r="Y334" i="3"/>
  <c r="W332" i="3"/>
  <c r="V332" i="3"/>
  <c r="U332" i="3"/>
  <c r="T332" i="3"/>
  <c r="S332" i="3"/>
  <c r="R332" i="3"/>
  <c r="Q332" i="3"/>
  <c r="P332" i="3"/>
  <c r="N332" i="3"/>
  <c r="L332" i="3"/>
  <c r="J332" i="3"/>
  <c r="Y331" i="3"/>
  <c r="Y330" i="3"/>
  <c r="Y329" i="3"/>
  <c r="Y328" i="3"/>
  <c r="Y327" i="3"/>
  <c r="Y326" i="3"/>
  <c r="Y325" i="3"/>
  <c r="Y324" i="3"/>
  <c r="Y323" i="3"/>
  <c r="W321" i="3"/>
  <c r="V321" i="3"/>
  <c r="U321" i="3"/>
  <c r="T321" i="3"/>
  <c r="S321" i="3"/>
  <c r="R321" i="3"/>
  <c r="Q321" i="3"/>
  <c r="P321" i="3"/>
  <c r="N321" i="3"/>
  <c r="L321" i="3"/>
  <c r="J321" i="3"/>
  <c r="Y320" i="3"/>
  <c r="Y319" i="3"/>
  <c r="Y318" i="3"/>
  <c r="Y317" i="3"/>
  <c r="W315" i="3"/>
  <c r="V315" i="3"/>
  <c r="U315" i="3"/>
  <c r="T315" i="3"/>
  <c r="S315" i="3"/>
  <c r="R315" i="3"/>
  <c r="Q315" i="3"/>
  <c r="P315" i="3"/>
  <c r="N315" i="3"/>
  <c r="L315" i="3"/>
  <c r="J315" i="3"/>
  <c r="Y314" i="3"/>
  <c r="Y313" i="3"/>
  <c r="Y312" i="3"/>
  <c r="Y311" i="3"/>
  <c r="Y310" i="3"/>
  <c r="Y309" i="3"/>
  <c r="Y308" i="3"/>
  <c r="Y307" i="3"/>
  <c r="Y306" i="3"/>
  <c r="W304" i="3"/>
  <c r="V304" i="3"/>
  <c r="U304" i="3"/>
  <c r="T304" i="3"/>
  <c r="S304" i="3"/>
  <c r="R304" i="3"/>
  <c r="Q304" i="3"/>
  <c r="P304" i="3"/>
  <c r="N304" i="3"/>
  <c r="L304" i="3"/>
  <c r="J304" i="3"/>
  <c r="Y303" i="3"/>
  <c r="Y302" i="3"/>
  <c r="Y301" i="3"/>
  <c r="Y300" i="3"/>
  <c r="Y299" i="3"/>
  <c r="Y298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Y295" i="3"/>
  <c r="Y294" i="3"/>
  <c r="Y293" i="3"/>
  <c r="Y292" i="3"/>
  <c r="Y291" i="3"/>
  <c r="Y290" i="3"/>
  <c r="Y289" i="3"/>
  <c r="Y288" i="3"/>
  <c r="Y287" i="3"/>
  <c r="Y286" i="3"/>
  <c r="Y285" i="3"/>
  <c r="Y284" i="3"/>
  <c r="Y283" i="3"/>
  <c r="Y282" i="3"/>
  <c r="Y281" i="3"/>
  <c r="Y280" i="3"/>
  <c r="W278" i="3"/>
  <c r="V278" i="3"/>
  <c r="U278" i="3"/>
  <c r="T278" i="3"/>
  <c r="S278" i="3"/>
  <c r="R278" i="3"/>
  <c r="Q278" i="3"/>
  <c r="P278" i="3"/>
  <c r="O278" i="3"/>
  <c r="N278" i="3"/>
  <c r="L278" i="3"/>
  <c r="J278" i="3"/>
  <c r="Y277" i="3"/>
  <c r="Y276" i="3"/>
  <c r="Y275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Y272" i="3"/>
  <c r="Y271" i="3"/>
  <c r="Y270" i="3"/>
  <c r="Y269" i="3"/>
  <c r="Y268" i="3"/>
  <c r="Y267" i="3"/>
  <c r="Y266" i="3"/>
  <c r="Y265" i="3"/>
  <c r="Y264" i="3"/>
  <c r="Y263" i="3"/>
  <c r="Y262" i="3"/>
  <c r="Y261" i="3"/>
  <c r="Y260" i="3"/>
  <c r="Y259" i="3"/>
  <c r="Y258" i="3"/>
  <c r="Y257" i="3"/>
  <c r="Y256" i="3"/>
  <c r="Y255" i="3"/>
  <c r="Y254" i="3"/>
  <c r="Y253" i="3"/>
  <c r="Y252" i="3"/>
  <c r="Y251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Y248" i="3"/>
  <c r="Y247" i="3"/>
  <c r="Y246" i="3"/>
  <c r="Y245" i="3"/>
  <c r="Y244" i="3"/>
  <c r="Y243" i="3"/>
  <c r="Y242" i="3"/>
  <c r="Y241" i="3"/>
  <c r="Y239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Y235" i="3"/>
  <c r="Y234" i="3"/>
  <c r="Y227" i="3"/>
  <c r="W226" i="3"/>
  <c r="W228" i="3" s="1"/>
  <c r="V226" i="3"/>
  <c r="V228" i="3" s="1"/>
  <c r="U226" i="3"/>
  <c r="U228" i="3" s="1"/>
  <c r="T226" i="3"/>
  <c r="T228" i="3" s="1"/>
  <c r="T229" i="3" s="1"/>
  <c r="S226" i="3"/>
  <c r="S228" i="3" s="1"/>
  <c r="R226" i="3"/>
  <c r="R228" i="3" s="1"/>
  <c r="Q226" i="3"/>
  <c r="Q228" i="3" s="1"/>
  <c r="P226" i="3"/>
  <c r="P228" i="3" s="1"/>
  <c r="O226" i="3"/>
  <c r="O228" i="3" s="1"/>
  <c r="N226" i="3"/>
  <c r="N228" i="3" s="1"/>
  <c r="M226" i="3"/>
  <c r="M228" i="3" s="1"/>
  <c r="L226" i="3"/>
  <c r="L228" i="3" s="1"/>
  <c r="K226" i="3"/>
  <c r="K228" i="3" s="1"/>
  <c r="J226" i="3"/>
  <c r="J228" i="3" s="1"/>
  <c r="Y225" i="3"/>
  <c r="Y224" i="3"/>
  <c r="Y223" i="3"/>
  <c r="Y222" i="3"/>
  <c r="Y221" i="3"/>
  <c r="Y220" i="3"/>
  <c r="Y218" i="3"/>
  <c r="W216" i="3"/>
  <c r="V216" i="3"/>
  <c r="U216" i="3"/>
  <c r="T216" i="3"/>
  <c r="S216" i="3"/>
  <c r="R216" i="3"/>
  <c r="Q216" i="3"/>
  <c r="Q229" i="3" s="1"/>
  <c r="P216" i="3"/>
  <c r="O216" i="3"/>
  <c r="N216" i="3"/>
  <c r="M216" i="3"/>
  <c r="M229" i="3" s="1"/>
  <c r="L216" i="3"/>
  <c r="K216" i="3"/>
  <c r="J216" i="3"/>
  <c r="Y215" i="3"/>
  <c r="Y214" i="3"/>
  <c r="Y213" i="3"/>
  <c r="Y212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Y208" i="3"/>
  <c r="Y207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Y204" i="3"/>
  <c r="W202" i="3"/>
  <c r="V202" i="3"/>
  <c r="U202" i="3"/>
  <c r="T202" i="3"/>
  <c r="S202" i="3"/>
  <c r="R202" i="3"/>
  <c r="Q202" i="3"/>
  <c r="P202" i="3"/>
  <c r="Y202" i="3" s="1"/>
  <c r="O202" i="3"/>
  <c r="N202" i="3"/>
  <c r="M202" i="3"/>
  <c r="L202" i="3"/>
  <c r="K202" i="3"/>
  <c r="J202" i="3"/>
  <c r="Y201" i="3"/>
  <c r="Y200" i="3"/>
  <c r="Y199" i="3"/>
  <c r="Y198" i="3"/>
  <c r="Y197" i="3"/>
  <c r="Y196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Y193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Y190" i="3"/>
  <c r="Y189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Y185" i="3"/>
  <c r="Y184" i="3"/>
  <c r="Y183" i="3"/>
  <c r="Y182" i="3"/>
  <c r="Y181" i="3"/>
  <c r="Y180" i="3"/>
  <c r="Y179" i="3"/>
  <c r="Y178" i="3"/>
  <c r="W178" i="3"/>
  <c r="W186" i="3" s="1"/>
  <c r="Y177" i="3"/>
  <c r="Y174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Y172" i="3"/>
  <c r="Y171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Y168" i="3"/>
  <c r="Y167" i="3"/>
  <c r="Y166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Y163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Y160" i="3"/>
  <c r="Y159" i="3"/>
  <c r="Y158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Y155" i="3"/>
  <c r="Y154" i="3"/>
  <c r="Y153" i="3"/>
  <c r="Y152" i="3"/>
  <c r="Y151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Y148" i="3"/>
  <c r="Y147" i="3"/>
  <c r="Y146" i="3"/>
  <c r="Y145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Y142" i="3"/>
  <c r="Y141" i="3"/>
  <c r="Y140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Y137" i="3"/>
  <c r="Y136" i="3"/>
  <c r="Y135" i="3"/>
  <c r="Y134" i="3"/>
  <c r="Y133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Y130" i="3"/>
  <c r="Y129" i="3"/>
  <c r="Y128" i="3"/>
  <c r="Y127" i="3"/>
  <c r="Y126" i="3"/>
  <c r="Y125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Y122" i="3"/>
  <c r="Y121" i="3"/>
  <c r="Y117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Y115" i="3"/>
  <c r="Y114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Y112" i="3" s="1"/>
  <c r="Y111" i="3"/>
  <c r="Y110" i="3"/>
  <c r="Y109" i="3"/>
  <c r="Y108" i="3"/>
  <c r="Y107" i="3"/>
  <c r="Y106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Y103" i="3"/>
  <c r="Y102" i="3"/>
  <c r="Y101" i="3"/>
  <c r="Y100" i="3"/>
  <c r="Y99" i="3"/>
  <c r="Y98" i="3"/>
  <c r="Y97" i="3"/>
  <c r="Y96" i="3"/>
  <c r="Y95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Y92" i="3"/>
  <c r="Y91" i="3"/>
  <c r="Y90" i="3"/>
  <c r="Y89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Y86" i="3"/>
  <c r="Y85" i="3"/>
  <c r="Y84" i="3"/>
  <c r="Y83" i="3"/>
  <c r="Y82" i="3"/>
  <c r="Y81" i="3"/>
  <c r="Y80" i="3"/>
  <c r="Y79" i="3"/>
  <c r="Y78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Y75" i="3"/>
  <c r="Y74" i="3"/>
  <c r="Y73" i="3"/>
  <c r="Y72" i="3"/>
  <c r="Y71" i="3"/>
  <c r="Y70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Y47" i="3"/>
  <c r="Y46" i="3"/>
  <c r="Y45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Y19" i="3"/>
  <c r="Y18" i="3"/>
  <c r="Y17" i="3"/>
  <c r="Y16" i="3"/>
  <c r="Y15" i="3"/>
  <c r="Y14" i="3"/>
  <c r="Y13" i="3"/>
  <c r="Y12" i="3"/>
  <c r="Y10" i="3"/>
  <c r="Y131" i="3" l="1"/>
  <c r="R229" i="3"/>
  <c r="T468" i="3"/>
  <c r="Y104" i="3"/>
  <c r="Y194" i="3"/>
  <c r="O346" i="3"/>
  <c r="O370" i="3" s="1"/>
  <c r="W346" i="3"/>
  <c r="W370" i="3" s="1"/>
  <c r="U468" i="3"/>
  <c r="O626" i="3"/>
  <c r="W626" i="3"/>
  <c r="N468" i="3"/>
  <c r="K229" i="3"/>
  <c r="S229" i="3"/>
  <c r="Y502" i="3"/>
  <c r="L229" i="3"/>
  <c r="Q175" i="3"/>
  <c r="Y186" i="3"/>
  <c r="Y332" i="3"/>
  <c r="P626" i="3"/>
  <c r="P635" i="3" s="1"/>
  <c r="Q635" i="3"/>
  <c r="M175" i="3"/>
  <c r="J626" i="3"/>
  <c r="R626" i="3"/>
  <c r="R635" i="3" s="1"/>
  <c r="Y48" i="3"/>
  <c r="Y169" i="3"/>
  <c r="Y315" i="3"/>
  <c r="Y575" i="3"/>
  <c r="Y296" i="3"/>
  <c r="R468" i="3"/>
  <c r="L626" i="3"/>
  <c r="L635" i="3" s="1"/>
  <c r="T626" i="3"/>
  <c r="T635" i="3" s="1"/>
  <c r="Q118" i="3"/>
  <c r="Q187" i="3" s="1"/>
  <c r="Q230" i="3" s="1"/>
  <c r="Q231" i="3" s="1"/>
  <c r="J118" i="3"/>
  <c r="R118" i="3"/>
  <c r="K175" i="3"/>
  <c r="K118" i="3"/>
  <c r="K187" i="3" s="1"/>
  <c r="K230" i="3" s="1"/>
  <c r="K231" i="3" s="1"/>
  <c r="S118" i="3"/>
  <c r="L118" i="3"/>
  <c r="T118" i="3"/>
  <c r="M118" i="3"/>
  <c r="M187" i="3" s="1"/>
  <c r="M230" i="3" s="1"/>
  <c r="M231" i="3" s="1"/>
  <c r="U118" i="3"/>
  <c r="P118" i="3"/>
  <c r="J175" i="3"/>
  <c r="U175" i="3"/>
  <c r="Y273" i="3"/>
  <c r="Y381" i="3"/>
  <c r="Q503" i="3"/>
  <c r="K626" i="3"/>
  <c r="K635" i="3" s="1"/>
  <c r="S626" i="3"/>
  <c r="S635" i="3" s="1"/>
  <c r="K503" i="3"/>
  <c r="K542" i="3" s="1"/>
  <c r="S503" i="3"/>
  <c r="S542" i="3" s="1"/>
  <c r="Y43" i="3"/>
  <c r="Y68" i="3"/>
  <c r="Y76" i="3"/>
  <c r="Y87" i="3"/>
  <c r="S175" i="3"/>
  <c r="S187" i="3" s="1"/>
  <c r="S230" i="3" s="1"/>
  <c r="S231" i="3" s="1"/>
  <c r="Y173" i="3"/>
  <c r="K346" i="3"/>
  <c r="K370" i="3" s="1"/>
  <c r="S346" i="3"/>
  <c r="S370" i="3" s="1"/>
  <c r="Y344" i="3"/>
  <c r="Y386" i="3"/>
  <c r="P468" i="3"/>
  <c r="L503" i="3"/>
  <c r="L542" i="3" s="1"/>
  <c r="T503" i="3"/>
  <c r="T542" i="3" s="1"/>
  <c r="Y532" i="3"/>
  <c r="Y93" i="3"/>
  <c r="Y123" i="3"/>
  <c r="T175" i="3"/>
  <c r="R175" i="3"/>
  <c r="N175" i="3"/>
  <c r="Y205" i="3"/>
  <c r="T346" i="3"/>
  <c r="T370" i="3" s="1"/>
  <c r="Y512" i="3"/>
  <c r="Y164" i="3"/>
  <c r="U229" i="3"/>
  <c r="Q346" i="3"/>
  <c r="Q370" i="3" s="1"/>
  <c r="P542" i="3"/>
  <c r="Y541" i="3"/>
  <c r="L604" i="3"/>
  <c r="Y116" i="3"/>
  <c r="Y138" i="3"/>
  <c r="Y249" i="3"/>
  <c r="Y321" i="3"/>
  <c r="Y350" i="3"/>
  <c r="K468" i="3"/>
  <c r="S468" i="3"/>
  <c r="O503" i="3"/>
  <c r="O542" i="3" s="1"/>
  <c r="W532" i="3"/>
  <c r="W542" i="3" s="1"/>
  <c r="O118" i="3"/>
  <c r="W118" i="3"/>
  <c r="N118" i="3"/>
  <c r="N187" i="3" s="1"/>
  <c r="Y149" i="3"/>
  <c r="Y156" i="3"/>
  <c r="L468" i="3"/>
  <c r="Y483" i="3"/>
  <c r="R542" i="3"/>
  <c r="Y607" i="3"/>
  <c r="Y632" i="3"/>
  <c r="Y143" i="3"/>
  <c r="L175" i="3"/>
  <c r="V175" i="3"/>
  <c r="Y226" i="3"/>
  <c r="L346" i="3"/>
  <c r="L370" i="3" s="1"/>
  <c r="Y340" i="3"/>
  <c r="Y191" i="3"/>
  <c r="N229" i="3"/>
  <c r="V229" i="3"/>
  <c r="M346" i="3"/>
  <c r="M370" i="3" s="1"/>
  <c r="U346" i="3"/>
  <c r="U370" i="3" s="1"/>
  <c r="V118" i="3"/>
  <c r="O175" i="3"/>
  <c r="W175" i="3"/>
  <c r="O229" i="3"/>
  <c r="W229" i="3"/>
  <c r="Y228" i="3"/>
  <c r="P175" i="3"/>
  <c r="P187" i="3" s="1"/>
  <c r="Y161" i="3"/>
  <c r="P229" i="3"/>
  <c r="Y216" i="3"/>
  <c r="N346" i="3"/>
  <c r="N370" i="3" s="1"/>
  <c r="J229" i="3"/>
  <c r="Y236" i="3"/>
  <c r="P346" i="3"/>
  <c r="P370" i="3" s="1"/>
  <c r="Y20" i="3"/>
  <c r="Y209" i="3"/>
  <c r="Y278" i="3"/>
  <c r="Y304" i="3"/>
  <c r="J369" i="3"/>
  <c r="Y369" i="3" s="1"/>
  <c r="J346" i="3"/>
  <c r="R346" i="3"/>
  <c r="R370" i="3" s="1"/>
  <c r="V346" i="3"/>
  <c r="Q468" i="3"/>
  <c r="M542" i="3"/>
  <c r="U542" i="3"/>
  <c r="Y522" i="3"/>
  <c r="O635" i="3"/>
  <c r="W635" i="3"/>
  <c r="Y420" i="3"/>
  <c r="O468" i="3"/>
  <c r="V467" i="3"/>
  <c r="N542" i="3"/>
  <c r="V438" i="3"/>
  <c r="Q542" i="3"/>
  <c r="V503" i="3"/>
  <c r="V542" i="3" s="1"/>
  <c r="W468" i="3"/>
  <c r="J438" i="3"/>
  <c r="Y604" i="3"/>
  <c r="M468" i="3"/>
  <c r="M608" i="3" s="1"/>
  <c r="M609" i="3" s="1"/>
  <c r="M636" i="3" s="1"/>
  <c r="Y467" i="3"/>
  <c r="N626" i="3"/>
  <c r="N635" i="3" s="1"/>
  <c r="V626" i="3"/>
  <c r="Y625" i="3"/>
  <c r="J542" i="3"/>
  <c r="Y465" i="3"/>
  <c r="Y495" i="3"/>
  <c r="J634" i="3"/>
  <c r="Y634" i="3" s="1"/>
  <c r="Y619" i="3"/>
  <c r="W383" i="3"/>
  <c r="W384" i="3"/>
  <c r="W385" i="3"/>
  <c r="W187" i="3" l="1"/>
  <c r="W230" i="3" s="1"/>
  <c r="W231" i="3" s="1"/>
  <c r="P608" i="3"/>
  <c r="J187" i="3"/>
  <c r="K608" i="3"/>
  <c r="U608" i="3"/>
  <c r="L608" i="3"/>
  <c r="T187" i="3"/>
  <c r="T230" i="3" s="1"/>
  <c r="T231" i="3" s="1"/>
  <c r="T609" i="3" s="1"/>
  <c r="T636" i="3" s="1"/>
  <c r="O187" i="3"/>
  <c r="O230" i="3" s="1"/>
  <c r="O231" i="3" s="1"/>
  <c r="O609" i="3" s="1"/>
  <c r="O636" i="3" s="1"/>
  <c r="O608" i="3"/>
  <c r="R608" i="3"/>
  <c r="T608" i="3"/>
  <c r="Y503" i="3"/>
  <c r="Y118" i="3"/>
  <c r="Q608" i="3"/>
  <c r="Q609" i="3" s="1"/>
  <c r="Q636" i="3" s="1"/>
  <c r="R187" i="3"/>
  <c r="R230" i="3" s="1"/>
  <c r="R231" i="3" s="1"/>
  <c r="N608" i="3"/>
  <c r="P230" i="3"/>
  <c r="P231" i="3" s="1"/>
  <c r="P609" i="3" s="1"/>
  <c r="P636" i="3" s="1"/>
  <c r="Y175" i="3"/>
  <c r="U187" i="3"/>
  <c r="U230" i="3" s="1"/>
  <c r="U231" i="3" s="1"/>
  <c r="Y542" i="3"/>
  <c r="S608" i="3"/>
  <c r="W386" i="3"/>
  <c r="W608" i="3" s="1"/>
  <c r="V635" i="3"/>
  <c r="L187" i="3"/>
  <c r="L230" i="3" s="1"/>
  <c r="L231" i="3" s="1"/>
  <c r="L609" i="3" s="1"/>
  <c r="L636" i="3" s="1"/>
  <c r="J635" i="3"/>
  <c r="Y635" i="3" s="1"/>
  <c r="J230" i="3"/>
  <c r="J468" i="3"/>
  <c r="Y468" i="3" s="1"/>
  <c r="Y438" i="3"/>
  <c r="V370" i="3"/>
  <c r="S609" i="3"/>
  <c r="S636" i="3" s="1"/>
  <c r="Y626" i="3"/>
  <c r="V187" i="3"/>
  <c r="V468" i="3"/>
  <c r="Y346" i="3"/>
  <c r="J370" i="3"/>
  <c r="N230" i="3"/>
  <c r="N231" i="3" s="1"/>
  <c r="K609" i="3"/>
  <c r="K636" i="3" s="1"/>
  <c r="Y229" i="3"/>
  <c r="W609" i="3" l="1"/>
  <c r="W636" i="3" s="1"/>
  <c r="R609" i="3"/>
  <c r="R636" i="3" s="1"/>
  <c r="N609" i="3"/>
  <c r="N636" i="3" s="1"/>
  <c r="U609" i="3"/>
  <c r="U636" i="3" s="1"/>
  <c r="V230" i="3"/>
  <c r="Y187" i="3"/>
  <c r="V608" i="3"/>
  <c r="J231" i="3"/>
  <c r="Y230" i="3"/>
  <c r="Y370" i="3"/>
  <c r="J608" i="3"/>
  <c r="Y608" i="3" s="1"/>
  <c r="J609" i="3" l="1"/>
  <c r="Y231" i="3"/>
  <c r="V231" i="3"/>
  <c r="V609" i="3" l="1"/>
  <c r="J636" i="3"/>
  <c r="Y636" i="3" s="1"/>
  <c r="Y609" i="3"/>
  <c r="V636" i="3" l="1"/>
</calcChain>
</file>

<file path=xl/sharedStrings.xml><?xml version="1.0" encoding="utf-8"?>
<sst xmlns="http://schemas.openxmlformats.org/spreadsheetml/2006/main" count="675" uniqueCount="656">
  <si>
    <t>International Right of Way Association</t>
  </si>
  <si>
    <t>Profit &amp; Loss Budget vs. Actual</t>
  </si>
  <si>
    <t>Jul - Nov 19</t>
  </si>
  <si>
    <t>Budget</t>
  </si>
  <si>
    <t>Ordinary Income/Expense</t>
  </si>
  <si>
    <t>Income</t>
  </si>
  <si>
    <t>40 · EDUCATION INCOME</t>
  </si>
  <si>
    <t>410 · COURSE INCOME - CLASSROOM</t>
  </si>
  <si>
    <t>4985 · SR/WA Revenue</t>
  </si>
  <si>
    <t>100 · COURSE 100'S</t>
  </si>
  <si>
    <t>4100 · 100-Principles of Land Acq-US</t>
  </si>
  <si>
    <t>4100C · 100C-Principles of Land Acq-Cdn</t>
  </si>
  <si>
    <t>4100i · 100i-Principles of Land Acq</t>
  </si>
  <si>
    <t>4102 · 102-Elevating Your Ethical Awar</t>
  </si>
  <si>
    <t>4103 · 103-Ethics &amp; ROW Profession</t>
  </si>
  <si>
    <t>4103C · 103C-Ethics &amp; ROW Profession</t>
  </si>
  <si>
    <t>4104 · 104-Standards of Practice</t>
  </si>
  <si>
    <t>4105 · 105-URA Executive Summary</t>
  </si>
  <si>
    <t>Total 100 · COURSE 100'S</t>
  </si>
  <si>
    <t>200 · COURSE 200'S</t>
  </si>
  <si>
    <t>4200 · 200-Princip. of R/E Negotiation</t>
  </si>
  <si>
    <t>4200C · 200C-Princip. of R/E Negotiat'n</t>
  </si>
  <si>
    <t>4201 · 201-Comm. in R/E Acquisition</t>
  </si>
  <si>
    <t>4203 · 203-Alternative Dispute Resol.</t>
  </si>
  <si>
    <t>4203C · 203C-Alternative Dispute Resol.</t>
  </si>
  <si>
    <t>4205 · 205-Bargaining Negotiations</t>
  </si>
  <si>
    <t>4205C · 205C-Bargaining Negotiations</t>
  </si>
  <si>
    <t>4207 · 207-Practical Negotiations</t>
  </si>
  <si>
    <t>4209 · 209-Negotiating with Diverse Cl</t>
  </si>
  <si>
    <t>4209C · 209C-Negotiating with Diverse</t>
  </si>
  <si>
    <t>4213 · 213-Conflict Management</t>
  </si>
  <si>
    <t>4213C · 213C-Conflict Management</t>
  </si>
  <si>
    <t>4215 · 215-R/W Acquisit. Pipeline Proj</t>
  </si>
  <si>
    <t>4218 · 218-R/W Acq. for Elec.Util.Proj</t>
  </si>
  <si>
    <t>4219 · 219-Introductory Instructor</t>
  </si>
  <si>
    <t>4219C · 219C-Introductory Instructor</t>
  </si>
  <si>
    <t>4220 · 220-Cultural Awareness</t>
  </si>
  <si>
    <t>4222C · 222C-Negotiat. for Native Lands</t>
  </si>
  <si>
    <t>4225 · 225-Social Ecology</t>
  </si>
  <si>
    <t>4230 · 230-Oil&amp;Gas Land Basics &amp; Issue</t>
  </si>
  <si>
    <t>4235C · C235C - Cdn Oil &amp; Gas Industry</t>
  </si>
  <si>
    <t>Total 200 · COURSE 200'S</t>
  </si>
  <si>
    <t>300 · COURSE 300'S</t>
  </si>
  <si>
    <t>4303 · 303-Management Consulting</t>
  </si>
  <si>
    <t>4303C · 303C-Management Consulting</t>
  </si>
  <si>
    <t>4304 · 304-When Public Agenc's Collide</t>
  </si>
  <si>
    <t>Total 300 · COURSE 300'S</t>
  </si>
  <si>
    <t>400 · COURSE 400'S</t>
  </si>
  <si>
    <t>4400 · 400-Principles of R/E Appraisal</t>
  </si>
  <si>
    <t>4400C · 400C-Principles of R/E Apprais.</t>
  </si>
  <si>
    <t>4402 · 402-Intro to Income Cap Approac</t>
  </si>
  <si>
    <t>4403 · 403-Easement Valuation</t>
  </si>
  <si>
    <t>4406A · 406A-15 Hour National USPAP</t>
  </si>
  <si>
    <t>4406B · 406B-7 Hour National USPAP</t>
  </si>
  <si>
    <t>4407 · 407- Val. of Contaminated Prop.</t>
  </si>
  <si>
    <t>4408C · 408C-Valuation of Native Lands</t>
  </si>
  <si>
    <t>4409 · 409-Integrating Appraisal Stds.</t>
  </si>
  <si>
    <t>4410 · 410-Review. Apprais. in Eminent</t>
  </si>
  <si>
    <t>4417 · 417-Valuation of Contamin. R/E</t>
  </si>
  <si>
    <t>4421 · 421-Valuation of Partial Acquis</t>
  </si>
  <si>
    <t>4421C · 421C-Valuation of Partial Acqui</t>
  </si>
  <si>
    <t>4422 · 422-Advanced Valu. of Part. Acq</t>
  </si>
  <si>
    <t>4431 · 431-Problems in Valuation P/A</t>
  </si>
  <si>
    <t>4431C · 431C-Problems in Valuation P/A</t>
  </si>
  <si>
    <t>Total 400 · COURSE 400'S</t>
  </si>
  <si>
    <t>500 · COURSE 500'S</t>
  </si>
  <si>
    <t>4501 · 501-Residential Reloc. Assist.</t>
  </si>
  <si>
    <t>4502 · 502-Non-Residential Relocation</t>
  </si>
  <si>
    <t>4503 · 503-Mobile Home Relocation</t>
  </si>
  <si>
    <t>4504 · 504-Computing Replace. Hous.Pmt</t>
  </si>
  <si>
    <t>4505 · 505-Advanced Res. Reloc.Assist.</t>
  </si>
  <si>
    <t>4506 · 506-Advanced Bus. Reloc.Assist.</t>
  </si>
  <si>
    <t>Total 500 · COURSE 500'S</t>
  </si>
  <si>
    <t>600 · COURSE 600'S</t>
  </si>
  <si>
    <t>4600 · 600-Environmental Awareness</t>
  </si>
  <si>
    <t>4600C · 600C-Environmental Awareness</t>
  </si>
  <si>
    <t>4602 · 602-Project Devel.&amp; Envir.Proc.</t>
  </si>
  <si>
    <t>4602C · 602C-Project Development and ..</t>
  </si>
  <si>
    <t>4603 · 603-Understanding Environment</t>
  </si>
  <si>
    <t>4603C · 603C-Understanding Environment</t>
  </si>
  <si>
    <t>4604 · 604-Envir Due Diligence and Li.</t>
  </si>
  <si>
    <t>4606 · 606-Environmental Process</t>
  </si>
  <si>
    <t>4606C · 606C-Environmental Process</t>
  </si>
  <si>
    <t>Total 600 · COURSE 600'S</t>
  </si>
  <si>
    <t>700 · COURSE 700'S</t>
  </si>
  <si>
    <t>4700 · 700-Introduction to Prop. Mgmt.</t>
  </si>
  <si>
    <t>4700C · 700C-Introduction to Prop. Mgt.</t>
  </si>
  <si>
    <t>4701 · 701-Property Mgmt. - Leasing</t>
  </si>
  <si>
    <t>4703 · 703-Real Property/Asset Mgmt.</t>
  </si>
  <si>
    <t>Total 700 · COURSE 700'S</t>
  </si>
  <si>
    <t>800 · COURSE 800'S</t>
  </si>
  <si>
    <t>4800 · 800-Principles of R/E Law</t>
  </si>
  <si>
    <t>4800C · 800C- Principles of R/E Law</t>
  </si>
  <si>
    <t>4801 · 801-Land Titles</t>
  </si>
  <si>
    <t>4801C · 801C-Land Titles</t>
  </si>
  <si>
    <t>4802 · 802-Legal Aspects of Easements</t>
  </si>
  <si>
    <t>4802C · 802C-Legal Aspects of Easements</t>
  </si>
  <si>
    <t>4803 · 803-Eminent Domain Law Basics..</t>
  </si>
  <si>
    <t>4803C · 803C-Expropriation Law REP</t>
  </si>
  <si>
    <t>4804 · 804-Skills of Expert Testimony</t>
  </si>
  <si>
    <t>Total 800 · COURSE 800'S</t>
  </si>
  <si>
    <t>900 · COURSE 900'S</t>
  </si>
  <si>
    <t>4900 · 900-Principles of R/E Engineer.</t>
  </si>
  <si>
    <t>4900C · 900C-Principles of R/E Engineer</t>
  </si>
  <si>
    <t>4901 · 901-Engineering Plan Develop.</t>
  </si>
  <si>
    <t>4901C · 901C-Engineering Plan Develop.</t>
  </si>
  <si>
    <t>4902 · 902-Property Descriptions</t>
  </si>
  <si>
    <t>4902C · 902C-Property Descriptions</t>
  </si>
  <si>
    <t>Total 900 · COURSE 900'S</t>
  </si>
  <si>
    <t>990 · IRWA Sponsored Courses</t>
  </si>
  <si>
    <t>4996 · IRWA Sponsored Course Income</t>
  </si>
  <si>
    <t>Total 990 · IRWA Sponsored Courses</t>
  </si>
  <si>
    <t>410 · COURSE INCOME - CLASSROOM - Other</t>
  </si>
  <si>
    <t>Total 410 · COURSE INCOME - CLASSROOM</t>
  </si>
  <si>
    <t>415 · COURSE INCOME - ONLINE</t>
  </si>
  <si>
    <t>415O · Courses Discount - Online</t>
  </si>
  <si>
    <t>4953 · Course Discount - Online</t>
  </si>
  <si>
    <t>Total 415O · Courses Discount - Online</t>
  </si>
  <si>
    <t>100O · COURSE 100'S - ONLINE</t>
  </si>
  <si>
    <t>4100iV · 100iV-Principles of Land Acq</t>
  </si>
  <si>
    <t>4103O · 103O-Ethics &amp; ROW Prof.</t>
  </si>
  <si>
    <t>4104O · 104O-Standards of Practice</t>
  </si>
  <si>
    <t>4105O · 105O-URA Executive Summery</t>
  </si>
  <si>
    <t>Total 100O · COURSE 100'S - ONLINE</t>
  </si>
  <si>
    <t>200O · COURSE 200'S - ONLINE</t>
  </si>
  <si>
    <t>4200O · 200O-Princip. of R/E Negotiat.</t>
  </si>
  <si>
    <t>4203O · 203O-Alternative Dispute Resol.</t>
  </si>
  <si>
    <t>4205O · 205O-Bargaining Negotiations</t>
  </si>
  <si>
    <t>4213O · 213O-Conflict Management</t>
  </si>
  <si>
    <t>4213V · 213V-Conflict Management</t>
  </si>
  <si>
    <t>Total 200O · COURSE 200'S - ONLINE</t>
  </si>
  <si>
    <t>300O · COURSE 300'S - ONLINE</t>
  </si>
  <si>
    <t>4303O · 303O-Management Consulting</t>
  </si>
  <si>
    <t>4304O · 304O-When Public Agenc's Coll.</t>
  </si>
  <si>
    <t>Total 300O · COURSE 300'S - ONLINE</t>
  </si>
  <si>
    <t>400O · COURSE 400'S - ONLINE</t>
  </si>
  <si>
    <t>4400O · 400O-Principles of R/E Apprais.</t>
  </si>
  <si>
    <t>4402O · 402O-Intro to Income Cap Appro.</t>
  </si>
  <si>
    <t>4403O · 403O-Easement Valuation</t>
  </si>
  <si>
    <t>4411O · 411O - Appraisal Concepts</t>
  </si>
  <si>
    <t>Total 400O · COURSE 400'S - ONLINE</t>
  </si>
  <si>
    <t>500O · COURSE 500'S - ONLINE</t>
  </si>
  <si>
    <t>4503O · 503O-Mobile Home Relocation</t>
  </si>
  <si>
    <t>4507O · 502O-Special Non-Residential Py</t>
  </si>
  <si>
    <t>4520O · 520O.Special Topics in Replac.</t>
  </si>
  <si>
    <t>4521O · 521O-Non-Residential Fixed Pts.</t>
  </si>
  <si>
    <t>4530O · 530O - Business Move Process</t>
  </si>
  <si>
    <t>Total 500O · COURSE 500'S - ONLINE</t>
  </si>
  <si>
    <t>600O · COURSE 600'S - ONLINE</t>
  </si>
  <si>
    <t>4600O · 600O-Environmental Awareness</t>
  </si>
  <si>
    <t>4606O · 606O-Environmental Process</t>
  </si>
  <si>
    <t>4606CO · 606CO-Environmental Process Cdn</t>
  </si>
  <si>
    <t>Total 600O · COURSE 600'S - ONLINE</t>
  </si>
  <si>
    <t>700O · COURSE 700'S - ONLINE</t>
  </si>
  <si>
    <t>4700O · 700O-Introduction to Prop. Mgt.</t>
  </si>
  <si>
    <t>Total 700O · COURSE 700'S - ONLINE</t>
  </si>
  <si>
    <t>800O · COURSE 800'S - ONLINE</t>
  </si>
  <si>
    <t>4800O · 800O-Principles of R/E Law</t>
  </si>
  <si>
    <t>4801O · 801O-Land Titles</t>
  </si>
  <si>
    <t>4802O · 802O-Legal Aspects of Easements</t>
  </si>
  <si>
    <t>Total 800O · COURSE 800'S - ONLINE</t>
  </si>
  <si>
    <t>900O · COURSE 900'S - ONLINE</t>
  </si>
  <si>
    <t>4900O · 900O-Principles of R/E Engineer</t>
  </si>
  <si>
    <t>4903O · 903O-Underground Infr. Panorama</t>
  </si>
  <si>
    <t>Total 900O · COURSE 900'S - ONLINE</t>
  </si>
  <si>
    <t>415 · COURSE INCOME - ONLINE - Other</t>
  </si>
  <si>
    <t>Total 415 · COURSE INCOME - ONLINE</t>
  </si>
  <si>
    <t>920 · EDUCATIONAL INCOME - OTHER</t>
  </si>
  <si>
    <t>4950 · Credentialing Income</t>
  </si>
  <si>
    <t>4955 · Course Revenue - Misc.</t>
  </si>
  <si>
    <t>4965 · CLIMB</t>
  </si>
  <si>
    <t>4990 · Textbooks - Optional Sales</t>
  </si>
  <si>
    <t>4991 · Textbooks - PROW Book</t>
  </si>
  <si>
    <t>4997 · Vendor Discount</t>
  </si>
  <si>
    <t>Total 920 · EDUCATIONAL INCOME - OTHER</t>
  </si>
  <si>
    <t>Total 40 · EDUCATION INCOME</t>
  </si>
  <si>
    <t>41 · ADVERTISING INCOME</t>
  </si>
  <si>
    <t>4010 · Magazine</t>
  </si>
  <si>
    <t>4015 · Website</t>
  </si>
  <si>
    <t>Total 41 · ADVERTISING INCOME</t>
  </si>
  <si>
    <t>43 · INVESTMENT INCOME</t>
  </si>
  <si>
    <t>4020 · Interest &amp; Dividend Income</t>
  </si>
  <si>
    <t>Total 43 · INVESTMENT INCOME</t>
  </si>
  <si>
    <t>44 · MEMBERSHIP INCOME</t>
  </si>
  <si>
    <t>4031 · Member Dues - Affiliates</t>
  </si>
  <si>
    <t>4033 · Member Dues - Agency</t>
  </si>
  <si>
    <t>4035 · Member Dues - Application Fee</t>
  </si>
  <si>
    <t>4039 · Member Dues - New</t>
  </si>
  <si>
    <t>4041 · Member Dues - Renewal</t>
  </si>
  <si>
    <t>Total 44 · MEMBERSHIP INCOME</t>
  </si>
  <si>
    <t>45 · MERCHANDISE - SALES</t>
  </si>
  <si>
    <t>4490 · Sales of Merchandise</t>
  </si>
  <si>
    <t>Total 45 · MERCHANDISE - SALES</t>
  </si>
  <si>
    <t>46 · OTHER INCOME</t>
  </si>
  <si>
    <t>4045 · Magazine Subscription Income</t>
  </si>
  <si>
    <t>4050 · Miscellaneous Income</t>
  </si>
  <si>
    <t>Total 46 · OTHER INCOME</t>
  </si>
  <si>
    <t>47 · SEMINARS &amp; CONFERENCES</t>
  </si>
  <si>
    <t>950 · INTERNATIONAL CONFERENCE</t>
  </si>
  <si>
    <t>4667 · Advertising Revenue</t>
  </si>
  <si>
    <t>4669 · Exhibitors Income</t>
  </si>
  <si>
    <t>4675 · Registration Income</t>
  </si>
  <si>
    <t>4677 · Sponsorship Income</t>
  </si>
  <si>
    <t>Total 950 · INTERNATIONAL CONFERENCE</t>
  </si>
  <si>
    <t>975 · OTHER SEMINARS &amp; CONFERENCES</t>
  </si>
  <si>
    <t>4695 · Young Professionals Group</t>
  </si>
  <si>
    <t>Total 975 · OTHER SEMINARS &amp; CONFERENCES</t>
  </si>
  <si>
    <t>Total 47 · SEMINARS &amp; CONFERENCES</t>
  </si>
  <si>
    <t>Total Income</t>
  </si>
  <si>
    <t>Gross Profit</t>
  </si>
  <si>
    <t>Expense</t>
  </si>
  <si>
    <t>50 · COST OF GOODS SOLD</t>
  </si>
  <si>
    <t>5001 · Merchandise</t>
  </si>
  <si>
    <t>5002 · Merchandise - PROW Book</t>
  </si>
  <si>
    <t>Total 50 · COST OF GOODS SOLD</t>
  </si>
  <si>
    <t>55 · EDUCATION EXPENSES</t>
  </si>
  <si>
    <t>501 · COURSE EXPENSES</t>
  </si>
  <si>
    <t>5070 · SR/WA Expenses</t>
  </si>
  <si>
    <t>510 · COURSE 100'S</t>
  </si>
  <si>
    <t>5100 · 100-Principles of Land Acq-US</t>
  </si>
  <si>
    <t>5100C · 100C-Principles of Land Acq-Cdn</t>
  </si>
  <si>
    <t>5100i · 100i-Principl. of Land Acq-In'l</t>
  </si>
  <si>
    <t>5102 · 102-Elevating Your Ethical Awar</t>
  </si>
  <si>
    <t>5103 · 103-Ethics &amp; ROW Profession</t>
  </si>
  <si>
    <t>5103C · 103C-Ethics &amp; ROW Profession</t>
  </si>
  <si>
    <t>5104 · 104-Standards of Practice</t>
  </si>
  <si>
    <t>5105 · 105-URA Executive Summery</t>
  </si>
  <si>
    <t>Total 510 · COURSE 100'S</t>
  </si>
  <si>
    <t>520 · COURSE 200'S</t>
  </si>
  <si>
    <t>5200 · 200-Princip. of R/E Negotiation</t>
  </si>
  <si>
    <t>5200C · 200C-Princip. of R/E Negotiat'n</t>
  </si>
  <si>
    <t>5201 · 201-Comm. in R/E Acquisition</t>
  </si>
  <si>
    <t>5203 · 203-Alternative Dispute Resol.</t>
  </si>
  <si>
    <t>5203C · 203C-Alternative Dispute Resol.</t>
  </si>
  <si>
    <t>5205 · 205-Bargaining Negotiations</t>
  </si>
  <si>
    <t>5205C · 205C-Bargaining Negotiations</t>
  </si>
  <si>
    <t>5207 · 207-Practical Negotiations</t>
  </si>
  <si>
    <t>5209 · 209-Negotiating with Diverse Cl</t>
  </si>
  <si>
    <t>5209C · 209C-Negotiating with Diverse</t>
  </si>
  <si>
    <t>5213 · 213-Conflict Management</t>
  </si>
  <si>
    <t>5213C · 213C-Conflict Management</t>
  </si>
  <si>
    <t>5214 · 214-Skills of Expert Testimony</t>
  </si>
  <si>
    <t>5215 · 215-R/W Acquisit. Pipeline Proj</t>
  </si>
  <si>
    <t>5218 · 218-R/W Acq. for Elec.Util.Proj</t>
  </si>
  <si>
    <t>5219 · 219-Introductory Facilitator</t>
  </si>
  <si>
    <t>5219C · 219C-Introductory Facilitator</t>
  </si>
  <si>
    <t>5220 · 220-Cultural Awareness</t>
  </si>
  <si>
    <t>5222C · 222C-Negotiat. for Native Lands</t>
  </si>
  <si>
    <t>5225 · 225-Social Ecology</t>
  </si>
  <si>
    <t>5230 · 230-Oil&amp;Gas Land Basics &amp; Issue</t>
  </si>
  <si>
    <t>5235C · 235C-Cdn Oil &amp; Gas Industry O/V</t>
  </si>
  <si>
    <t>Total 520 · COURSE 200'S</t>
  </si>
  <si>
    <t>530 · COURSE 300'S</t>
  </si>
  <si>
    <t>5303 · 303-Management Consulting</t>
  </si>
  <si>
    <t>5303C · 303C-Management Consulting</t>
  </si>
  <si>
    <t>5304 · 304-When Public Agenc's Collide</t>
  </si>
  <si>
    <t>Total 530 · COURSE 300'S</t>
  </si>
  <si>
    <t>540 · COURSE 400'S</t>
  </si>
  <si>
    <t>5400 · 400-Principles of R/E Appraisal</t>
  </si>
  <si>
    <t>5400C · 400C-Principles of R/E Apprais.</t>
  </si>
  <si>
    <t>5402 · 402-Intro to Income Cap Approac</t>
  </si>
  <si>
    <t>5403 · 403-Easement Valuation</t>
  </si>
  <si>
    <t>5406A · 406A-15 Hour National USPAP</t>
  </si>
  <si>
    <t>5406B · 406B-7 Hour National USPAP</t>
  </si>
  <si>
    <t>5407 · 407- Val. of Contaminated Prop.</t>
  </si>
  <si>
    <t>5409 · 409-Integrating Appraisal Stds.</t>
  </si>
  <si>
    <t>5410 · 410-Review.Apprais. in Eminent</t>
  </si>
  <si>
    <t>5417 · 417-Valuation of Contamin. R/E</t>
  </si>
  <si>
    <t>5421 · 421-Valuation of Partial Acquis</t>
  </si>
  <si>
    <t>5421C · 421C-Valuation of Partial Acqui</t>
  </si>
  <si>
    <t>5422 · 422-Advanced Valu. of Part. Acq</t>
  </si>
  <si>
    <t>5431 · 431-Problems in Valuation P/A</t>
  </si>
  <si>
    <t>5431C · 431C-Problems in Valuation P/A</t>
  </si>
  <si>
    <t>Total 540 · COURSE 400'S</t>
  </si>
  <si>
    <t>550 · COURSE 500'S</t>
  </si>
  <si>
    <t>5501 · 501-Residential Reloc. Assist.</t>
  </si>
  <si>
    <t>5502 · 502-Non-Residential Relocation</t>
  </si>
  <si>
    <t>5503 · 503-Mobile Home Relocation</t>
  </si>
  <si>
    <t>5504 · 504-Computing Replace.Hous. Pmt</t>
  </si>
  <si>
    <t>5505 · 505-Advanced Res.Reloc. Assist.</t>
  </si>
  <si>
    <t>5506 · 506-Advanced Bus.Reloc. Assist.</t>
  </si>
  <si>
    <t>Total 550 · COURSE 500'S</t>
  </si>
  <si>
    <t>560 · COURSE 600'S</t>
  </si>
  <si>
    <t>5600 · 600-Environmental Awareness</t>
  </si>
  <si>
    <t>5600C · 600C-Environmental Awareness</t>
  </si>
  <si>
    <t>5602 · 602-Project Devel.&amp; Envir.Proc.</t>
  </si>
  <si>
    <t>5602C · 602C-Project Devel.&amp; Envir.Proc</t>
  </si>
  <si>
    <t>5603 · 603-Understanding Environment</t>
  </si>
  <si>
    <t>5603C · 603C-Understanding Environment</t>
  </si>
  <si>
    <t>5604 · 604-Envir Due Diligence and Li.</t>
  </si>
  <si>
    <t>5606 · 606-Environmental Process</t>
  </si>
  <si>
    <t>5606C · 606C-Environmental Process</t>
  </si>
  <si>
    <t>Total 560 · COURSE 600'S</t>
  </si>
  <si>
    <t>570 · COURSE 700'S</t>
  </si>
  <si>
    <t>5700 · 700-Introduction to Prop. Mgmt.</t>
  </si>
  <si>
    <t>5700C · 700C-Introduction to Prop. Mgt.</t>
  </si>
  <si>
    <t>5701 · 701-Property Mgmt. - Leasing</t>
  </si>
  <si>
    <t>5703 · 703-Real Property/Asset Mgmt.</t>
  </si>
  <si>
    <t>Total 570 · COURSE 700'S</t>
  </si>
  <si>
    <t>580 · COURSE 800'S</t>
  </si>
  <si>
    <t>5800 · 800-Principles of R/E Law</t>
  </si>
  <si>
    <t>5800C · 800C-Principles of R/E Law</t>
  </si>
  <si>
    <t>5801 · 801-Land Titles</t>
  </si>
  <si>
    <t>5801C · 801C-Land Titles</t>
  </si>
  <si>
    <t>5802 · 802-Legal Aspects of Easements</t>
  </si>
  <si>
    <t>5802C · 802C-Legal aspects of Easements</t>
  </si>
  <si>
    <t>5803 · 803-Eminent Domain Law Basics..</t>
  </si>
  <si>
    <t>5803C · 803C-Expropriation Law REP</t>
  </si>
  <si>
    <t>5804 · Skills of Expert Testimony</t>
  </si>
  <si>
    <t>Total 580 · COURSE 800'S</t>
  </si>
  <si>
    <t>590 · COURSE 900'S</t>
  </si>
  <si>
    <t>5900 · 900-Principles of R/E Engineer.</t>
  </si>
  <si>
    <t>5900C · 900C-Principles of R/E Engineer</t>
  </si>
  <si>
    <t>5901 · 901-Engineering Plan Develop.</t>
  </si>
  <si>
    <t>5901C · 901C-Engineering Plan Develop.</t>
  </si>
  <si>
    <t>5902 · 902-Property Descriptions</t>
  </si>
  <si>
    <t>5902C · 902C-Property Descriptions</t>
  </si>
  <si>
    <t>Total 590 · COURSE 900'S</t>
  </si>
  <si>
    <t>599 · IRWA Sponsored Courses</t>
  </si>
  <si>
    <t>5996 · IRWA Sponsored Course Expense</t>
  </si>
  <si>
    <t>Total 599 · IRWA Sponsored Courses</t>
  </si>
  <si>
    <t>501 · COURSE EXPENSES - Other</t>
  </si>
  <si>
    <t>Total 501 · COURSE EXPENSES</t>
  </si>
  <si>
    <t>595 · EDUCATIONAL EXP. - OTHER</t>
  </si>
  <si>
    <t>5069 · Royalty</t>
  </si>
  <si>
    <t>5069O · 411O - Royalty Online</t>
  </si>
  <si>
    <t>Total 5069 · Royalty</t>
  </si>
  <si>
    <t>5005 · Scholarship Expense</t>
  </si>
  <si>
    <t>5008 · Class Incentive</t>
  </si>
  <si>
    <t>5009 · Class Incentive - Other</t>
  </si>
  <si>
    <t>5010 · Course Development Expenses</t>
  </si>
  <si>
    <t>5012 · Course Expenses - Misc.</t>
  </si>
  <si>
    <t>5014 · Course Revision Expenses</t>
  </si>
  <si>
    <t>5016 · Course State Certification</t>
  </si>
  <si>
    <t>5020 · Credentialing Expense</t>
  </si>
  <si>
    <t>5028 · CLIMB</t>
  </si>
  <si>
    <t>5032 · Instructors' Develop.</t>
  </si>
  <si>
    <t>5036 · Instructors' Material</t>
  </si>
  <si>
    <t>5050 · Marketing Expense for Courses</t>
  </si>
  <si>
    <t>5060O · Online Hosting</t>
  </si>
  <si>
    <t>5065O · Online Seminars - IRWA</t>
  </si>
  <si>
    <t>5066 · P/P/S Education</t>
  </si>
  <si>
    <t>Total 595 · EDUCATIONAL EXP. - OTHER</t>
  </si>
  <si>
    <t>Total 55 · EDUCATION EXPENSES</t>
  </si>
  <si>
    <t>597 · BUILDING OPERATION</t>
  </si>
  <si>
    <t>6003 · Bank Interest</t>
  </si>
  <si>
    <t>6004 · Building Association Fee</t>
  </si>
  <si>
    <t>6005 · Building Depreciation</t>
  </si>
  <si>
    <t>6010 · Building Insurance - Commercial</t>
  </si>
  <si>
    <t>6028 · Building Maintenance</t>
  </si>
  <si>
    <t>6031 · Building Property Tax</t>
  </si>
  <si>
    <t>6036 · Building Utilities</t>
  </si>
  <si>
    <t>Total 597 · BUILDING OPERATION</t>
  </si>
  <si>
    <t>60 · PAYROLL &amp; BENEFITS</t>
  </si>
  <si>
    <t>6020 · Payroll</t>
  </si>
  <si>
    <t>6030 · Pension Plan</t>
  </si>
  <si>
    <t>6040 · Taxes &amp; Benefits - Insperity</t>
  </si>
  <si>
    <t>Total 60 · PAYROLL &amp; BENEFITS</t>
  </si>
  <si>
    <t>67 · SEMINARS &amp; CONFERENCES EXPENSES</t>
  </si>
  <si>
    <t>65 · INTERNATIONAL CONFERENCE</t>
  </si>
  <si>
    <t>6102 · Advisory Breakfast</t>
  </si>
  <si>
    <t>6103 · Auction Reception</t>
  </si>
  <si>
    <t>6104 · Audiovisual</t>
  </si>
  <si>
    <t>6106 · Awards Program</t>
  </si>
  <si>
    <t>6108 · Banquet</t>
  </si>
  <si>
    <t>6110 · Breakfast</t>
  </si>
  <si>
    <t>6112 · Breaks</t>
  </si>
  <si>
    <t>6113 · Board of Directors</t>
  </si>
  <si>
    <t>6114 · Cancellation Insurance</t>
  </si>
  <si>
    <t>6115 · Committee Breaks</t>
  </si>
  <si>
    <t>6116 · Committee Gifts</t>
  </si>
  <si>
    <t>6117 · Committee Speakers</t>
  </si>
  <si>
    <t>6118 · Conference Registration</t>
  </si>
  <si>
    <t>6119 · Credit Card Fees</t>
  </si>
  <si>
    <t>6123 · Finnegan Fun Run</t>
  </si>
  <si>
    <t>6124 · Exhibits</t>
  </si>
  <si>
    <t>6126 · Fee to Local Host</t>
  </si>
  <si>
    <t>6128 · Final Program &amp; At A Glance</t>
  </si>
  <si>
    <t>6129 · Graphics</t>
  </si>
  <si>
    <t>6130 · Gratuities</t>
  </si>
  <si>
    <t>6132 · Hotel Attrition</t>
  </si>
  <si>
    <t>6135 · IEC Receptions</t>
  </si>
  <si>
    <t>6139 · International Gifts</t>
  </si>
  <si>
    <t>6140 · International Luncheon</t>
  </si>
  <si>
    <t>6145 · Host Committee Food/Housing</t>
  </si>
  <si>
    <t>6147 · Luncheon/Award &amp; SRWA</t>
  </si>
  <si>
    <t>6149 · Miscellaneous</t>
  </si>
  <si>
    <t>6150 · Wednesday Night</t>
  </si>
  <si>
    <t>6152 · Decor</t>
  </si>
  <si>
    <t>6153 · Facility</t>
  </si>
  <si>
    <t>6150 · Wednesday Night - Other</t>
  </si>
  <si>
    <t>Total 6150 · Wednesday Night</t>
  </si>
  <si>
    <t>6157 · Names Tag and Ribbons</t>
  </si>
  <si>
    <t>6159 · Opening Ceremonies</t>
  </si>
  <si>
    <t>6160 · Past President/Other Comps</t>
  </si>
  <si>
    <t>6161 · Photographer</t>
  </si>
  <si>
    <t>6163 · Planning</t>
  </si>
  <si>
    <t>6167 · Printing</t>
  </si>
  <si>
    <t>6171 · Security</t>
  </si>
  <si>
    <t>6172 · Shipping</t>
  </si>
  <si>
    <t>6173 · Signs/Banners</t>
  </si>
  <si>
    <t>6174 · Speakers Gifts</t>
  </si>
  <si>
    <t>6175 · Speakers</t>
  </si>
  <si>
    <t>6177 · Sponsor Premiums</t>
  </si>
  <si>
    <t>6180 · Staff Travel and Hotel</t>
  </si>
  <si>
    <t>6181 · Reception</t>
  </si>
  <si>
    <t>6183 · Temporary Personnel</t>
  </si>
  <si>
    <t>6188 · Totes</t>
  </si>
  <si>
    <t>Total 65 · INTERNATIONAL CONFERENCE</t>
  </si>
  <si>
    <t>70 · OTHER SEMINARS &amp; CONFERENCES</t>
  </si>
  <si>
    <t>6395 · Young Professionals Group</t>
  </si>
  <si>
    <t>Total 70 · OTHER SEMINARS &amp; CONFERENCES</t>
  </si>
  <si>
    <t>Total 67 · SEMINARS &amp; CONFERENCES EXPENSES</t>
  </si>
  <si>
    <t>73 · TRAVEL EXPENSES</t>
  </si>
  <si>
    <t>74 · TRAVEL - REGIONS</t>
  </si>
  <si>
    <t>6501 · Region 1</t>
  </si>
  <si>
    <t>6502 · Region 2</t>
  </si>
  <si>
    <t>6503 · Region 3</t>
  </si>
  <si>
    <t>6504 · Region 4</t>
  </si>
  <si>
    <t>6505 · Region 5</t>
  </si>
  <si>
    <t>6506 · Region 6</t>
  </si>
  <si>
    <t>6507 · Region 7</t>
  </si>
  <si>
    <t>6508 · Region 8</t>
  </si>
  <si>
    <t>6509 · Region 9</t>
  </si>
  <si>
    <t>6510 · Region 10</t>
  </si>
  <si>
    <t>6520 · Regional Governance</t>
  </si>
  <si>
    <t>Total 74 · TRAVEL - REGIONS</t>
  </si>
  <si>
    <t>75 · TRAVEL - INDUSTRIES &amp; COPS</t>
  </si>
  <si>
    <t>6673 · Special Committee Projects</t>
  </si>
  <si>
    <t>751 · Communities of Practice</t>
  </si>
  <si>
    <t>6605 · Asset Management COP</t>
  </si>
  <si>
    <t>6670 · Valuation COP</t>
  </si>
  <si>
    <t>751 · Communities of Practice - Other</t>
  </si>
  <si>
    <t>Total 751 · Communities of Practice</t>
  </si>
  <si>
    <t>755 · Industry Committees</t>
  </si>
  <si>
    <t>6640 · Public Agency Committee</t>
  </si>
  <si>
    <t>6645 · Oil &amp; Gas Pipeline Committee</t>
  </si>
  <si>
    <t>6660 · Transportation Committee</t>
  </si>
  <si>
    <t>6665 · Electric &amp; Utilities Committee</t>
  </si>
  <si>
    <t>755 · Industry Committees - Other</t>
  </si>
  <si>
    <t>Total 755 · Industry Committees</t>
  </si>
  <si>
    <t>Total 75 · TRAVEL - INDUSTRIES &amp; COPS</t>
  </si>
  <si>
    <t>76 · TRAVEL - SERVICE COMMITTEES</t>
  </si>
  <si>
    <t>6675 · Ethics Committee</t>
  </si>
  <si>
    <t>6680 · Communic. &amp; Marketing Committee</t>
  </si>
  <si>
    <t>6681 · Credentialing Committee</t>
  </si>
  <si>
    <t>6683 · Finance Committee</t>
  </si>
  <si>
    <t>6685 · Nomination &amp; Election Committee</t>
  </si>
  <si>
    <t>6690 · PIPE</t>
  </si>
  <si>
    <t>6695 · Young Professional</t>
  </si>
  <si>
    <t>Total 76 · TRAVEL - SERVICE COMMITTEES</t>
  </si>
  <si>
    <t>77 · TRAVEL - OTHER</t>
  </si>
  <si>
    <t>6710 · Agency Liaison</t>
  </si>
  <si>
    <t>6720 · Allied Organizations</t>
  </si>
  <si>
    <t>6730 · Appraisal Foundation</t>
  </si>
  <si>
    <t>6750 · Committee Chair/Vice Meeting</t>
  </si>
  <si>
    <t>Total 77 · TRAVEL - OTHER</t>
  </si>
  <si>
    <t>78 · TRAVEL- IEC/IGC</t>
  </si>
  <si>
    <t>6805 · IEC Meeting</t>
  </si>
  <si>
    <t>6810 · IGC Meeting</t>
  </si>
  <si>
    <t>6815 · IEC Regional Meetings</t>
  </si>
  <si>
    <t>6817 · IEC Chapter Visits</t>
  </si>
  <si>
    <t>6820 · IEC Committee Liaison</t>
  </si>
  <si>
    <t>6825 · IEC/IGC Annual Conference</t>
  </si>
  <si>
    <t>6830 · IEC Other Expenses</t>
  </si>
  <si>
    <t>6835 · IEC/IGC International Travel</t>
  </si>
  <si>
    <t>Total 78 · TRAVEL- IEC/IGC</t>
  </si>
  <si>
    <t>79 · TRAVEL - STAFF</t>
  </si>
  <si>
    <t>6855 · IEC Meeting</t>
  </si>
  <si>
    <t>6860 · IGC Meeting</t>
  </si>
  <si>
    <t>6865 · Regional Meetings</t>
  </si>
  <si>
    <t>6870 · Committee Liaison</t>
  </si>
  <si>
    <t>6875 · Chapter Meetings</t>
  </si>
  <si>
    <t>6880 · Other Expenses</t>
  </si>
  <si>
    <t>6885 · Staff International Travel</t>
  </si>
  <si>
    <t>Total 79 · TRAVEL - STAFF</t>
  </si>
  <si>
    <t>Total 73 · TRAVEL EXPENSES</t>
  </si>
  <si>
    <t>80 · ADMINISTRATIVE EXPENSES</t>
  </si>
  <si>
    <t>7005 · Public Relations</t>
  </si>
  <si>
    <t>7010 · Assets Costing Less Than $250</t>
  </si>
  <si>
    <t>7020 · Awards &amp; Recognition</t>
  </si>
  <si>
    <t>7040 · Abila - Project Management</t>
  </si>
  <si>
    <t>7050 · Bad Debt Expense</t>
  </si>
  <si>
    <t>7100 · Bank Charges &amp; Credit Card Fees</t>
  </si>
  <si>
    <t>7130 · Car Expenses</t>
  </si>
  <si>
    <t>7155 · Computer Consulting Fees</t>
  </si>
  <si>
    <t>7160 · Constant Contact Email</t>
  </si>
  <si>
    <t>7200 · Depreciation &amp; Amortization</t>
  </si>
  <si>
    <t>7220 · Dues &amp; Subscriptions</t>
  </si>
  <si>
    <t>7250 · Dues-Appraisal Foundation</t>
  </si>
  <si>
    <t>7265 · CEO Search</t>
  </si>
  <si>
    <t>7310 · Insurance-D&amp;O</t>
  </si>
  <si>
    <t>7320 · Insurance-D&amp;O-Chapters</t>
  </si>
  <si>
    <t>7340 · Insurance-General Liability</t>
  </si>
  <si>
    <t>7375 · Leadership Development</t>
  </si>
  <si>
    <t>7390 · Mail Equipment Maintenance</t>
  </si>
  <si>
    <t>7440 · Magazine-Printing</t>
  </si>
  <si>
    <t>7450 · Magazine-Postage</t>
  </si>
  <si>
    <t>7460 · Magazine-Art Work/Photography</t>
  </si>
  <si>
    <t>7470 · Magazine-Other</t>
  </si>
  <si>
    <t>7480 · Maintenance-AMS</t>
  </si>
  <si>
    <t>7485 · Maintenance-Computer&amp;Peripheral</t>
  </si>
  <si>
    <t>7505 · Marketing &amp; Development</t>
  </si>
  <si>
    <t>7505E · M'kting &amp; Dev. - Editorial</t>
  </si>
  <si>
    <t>7505F · M'ting &amp; Dev. - F/Op Trade Show</t>
  </si>
  <si>
    <t>7505M · M'ting &amp; Dev. - F/Op Membership</t>
  </si>
  <si>
    <t>Total 7505 · Marketing &amp; Development</t>
  </si>
  <si>
    <t>7530 · Membership Certificate &amp; Pin</t>
  </si>
  <si>
    <t>7540 · Membership-Higher Logic</t>
  </si>
  <si>
    <t>7550 · Membership Renewal Mailings</t>
  </si>
  <si>
    <t>7600 · Miscellaneous Expenses</t>
  </si>
  <si>
    <t>7620 · Moving Expense</t>
  </si>
  <si>
    <t>7650 · Postage &amp; Shipping</t>
  </si>
  <si>
    <t>7660 · Printing</t>
  </si>
  <si>
    <t>7670 · Professional-Audit</t>
  </si>
  <si>
    <t>7680 · Professional-Cdn Account.</t>
  </si>
  <si>
    <t>7700 · Professional-Legal</t>
  </si>
  <si>
    <t>7720 · Professional-Consulting</t>
  </si>
  <si>
    <t>7730 · Organizational Remodeling</t>
  </si>
  <si>
    <t>7740 · QB Online for Chapters/Regions</t>
  </si>
  <si>
    <t>7800 · Rent-Offsite Storage</t>
  </si>
  <si>
    <t>7820 · Staff Recruitment</t>
  </si>
  <si>
    <t>7840 · Supplies-Kitchen</t>
  </si>
  <si>
    <t>7850 · Supplies-Office</t>
  </si>
  <si>
    <t>7870 · Taxes &amp; Licenses</t>
  </si>
  <si>
    <t>7875 · Teleconferencing</t>
  </si>
  <si>
    <t>7890 · Telephone</t>
  </si>
  <si>
    <t>7910 · Temporary Help</t>
  </si>
  <si>
    <t>7930 · Training &amp; Development - Staff</t>
  </si>
  <si>
    <t>7950 · Uncategorized Expenses</t>
  </si>
  <si>
    <t>7970 · Vacation Expense</t>
  </si>
  <si>
    <t>7990 · Website - Database</t>
  </si>
  <si>
    <t>7992 · Website - American Eagle</t>
  </si>
  <si>
    <t>7996 · Website - Database - NetFORUM</t>
  </si>
  <si>
    <t>Total 80 · ADMINISTRATIVE EXPENSES</t>
  </si>
  <si>
    <t>88 · INCOME TAXES</t>
  </si>
  <si>
    <t>8800 · Federal and State Income Taxes</t>
  </si>
  <si>
    <t>Total 88 · INCOME TAXES</t>
  </si>
  <si>
    <t>Total Expense</t>
  </si>
  <si>
    <t>Net Ordinary Income</t>
  </si>
  <si>
    <t>Other Income/Expense</t>
  </si>
  <si>
    <t>Other Income</t>
  </si>
  <si>
    <t>4095 · Instructor Income-Pass Through</t>
  </si>
  <si>
    <t>48 · PIPELINE COMMITTEE REVENUE</t>
  </si>
  <si>
    <t>4752 · BLM Symposium/School</t>
  </si>
  <si>
    <t>4755 · Interest Income</t>
  </si>
  <si>
    <t>4760 · IRWA Support (BLM)</t>
  </si>
  <si>
    <t>4762 · Member Dues</t>
  </si>
  <si>
    <t>4765 · Sponsorship</t>
  </si>
  <si>
    <t>Total 48 · PIPELINE COMMITTEE REVENUE</t>
  </si>
  <si>
    <t>95 · OTHER INCOME &amp; EXPENSE</t>
  </si>
  <si>
    <t>8500 · Gain ( Loss) on Conversion</t>
  </si>
  <si>
    <t>8600 · Gain (Loss) on Disposal of F/A</t>
  </si>
  <si>
    <t>8700 · Unrealized Invest. Gain (Loss)</t>
  </si>
  <si>
    <t>8769 · Realized Invest. Gain (Loss)</t>
  </si>
  <si>
    <t>Total 95 · OTHER INCOME &amp; EXPENSE</t>
  </si>
  <si>
    <t>Total Other Income</t>
  </si>
  <si>
    <t>Other Expense</t>
  </si>
  <si>
    <t>72 · PIPELINE COMMITTEE EXPENSES</t>
  </si>
  <si>
    <t>6408 · Bank Fee</t>
  </si>
  <si>
    <t>6420 · Contribution Expenses</t>
  </si>
  <si>
    <t>6470 · Quarterly Meeting Expenses</t>
  </si>
  <si>
    <t>Total 72 · PIPELINE COMMITTEE EXPENSES</t>
  </si>
  <si>
    <t>8400 · Instructor Exp.-Pass Through</t>
  </si>
  <si>
    <t>Total Other Expense</t>
  </si>
  <si>
    <t>Net Other Income</t>
  </si>
  <si>
    <t>Net Income</t>
  </si>
  <si>
    <t>July 2014 through June 2019</t>
  </si>
  <si>
    <t>Actual</t>
  </si>
  <si>
    <t>Jul '14 - Jun 15</t>
  </si>
  <si>
    <t>Jul '15 - Jun 16</t>
  </si>
  <si>
    <t>Jul '16 - Jun 17</t>
  </si>
  <si>
    <t>Jul '17 - Jun 18</t>
  </si>
  <si>
    <t>Jul '18 - Jun 19</t>
  </si>
  <si>
    <t>4415 · 415.UAS for Federal Land Acq.</t>
  </si>
  <si>
    <t>4419 · 419-Advanced Partial Acquisit.</t>
  </si>
  <si>
    <t>4970 · Instructors' Clinic</t>
  </si>
  <si>
    <t>4953V · Course Discount - VEIT</t>
  </si>
  <si>
    <t>4100O · 100O-Principles of Land Acq-US</t>
  </si>
  <si>
    <t>4100V · 100CV-Principles of Land Acq-US</t>
  </si>
  <si>
    <t>4945 · Contribution Revenue</t>
  </si>
  <si>
    <t>4960 · Education Sponsorship Income</t>
  </si>
  <si>
    <t>4974 · Online Seminars - BTL</t>
  </si>
  <si>
    <t>4037 · Member Dues - Late Fees</t>
  </si>
  <si>
    <t>4655 · Global Congress</t>
  </si>
  <si>
    <t>4680 · FAU PRES - Global Congress</t>
  </si>
  <si>
    <t>4680A · Advertising Income</t>
  </si>
  <si>
    <t>4680E · Exhibitors Income</t>
  </si>
  <si>
    <t>4680O · Other Income</t>
  </si>
  <si>
    <t>4680R · Registration Income</t>
  </si>
  <si>
    <t>4680S · Sponsorship Income</t>
  </si>
  <si>
    <t>4680 · FAU PRES - Global Congress - Other</t>
  </si>
  <si>
    <t>Total 4680 · FAU PRES - Global Congress</t>
  </si>
  <si>
    <t>5415 · 415.UAS for Federal Land Acq.</t>
  </si>
  <si>
    <t>5034 · Instructors' Clinic Expenses</t>
  </si>
  <si>
    <t>5068 · PROW Expenses</t>
  </si>
  <si>
    <t>5080 · Textbooks-Cost of Opt. Purchase</t>
  </si>
  <si>
    <t>5082 · Textbook Development</t>
  </si>
  <si>
    <t>6015 · Building Insurance - Earthquake</t>
  </si>
  <si>
    <t>6034 · Building Replacement Reserve</t>
  </si>
  <si>
    <t>6178 · Staff Site Visits</t>
  </si>
  <si>
    <t>6235 · FAU PRES - Global Congress</t>
  </si>
  <si>
    <t>6204 · Audiovisual</t>
  </si>
  <si>
    <t>6212 · Breaks</t>
  </si>
  <si>
    <t>6219 · Credit Card Fees</t>
  </si>
  <si>
    <t>6223 · Exhibitor Promotion</t>
  </si>
  <si>
    <t>6224 · Exhibits</t>
  </si>
  <si>
    <t>6228 · Final Program Printing</t>
  </si>
  <si>
    <t>6229 · Government Agency Meeting</t>
  </si>
  <si>
    <t>6230 · Gratuities</t>
  </si>
  <si>
    <t>6232 · Hotel Attrition</t>
  </si>
  <si>
    <t>6247 · Luncheon</t>
  </si>
  <si>
    <t>6249 · Miscellaneous</t>
  </si>
  <si>
    <t>6257 · Name Tags and Ribbons</t>
  </si>
  <si>
    <t>6265 · Preliminary Program</t>
  </si>
  <si>
    <t>6267 · Printing</t>
  </si>
  <si>
    <t>6269 · Promotion</t>
  </si>
  <si>
    <t>6272 · Shipping/Postage</t>
  </si>
  <si>
    <t>6273 · Signs/Banners</t>
  </si>
  <si>
    <t>6275 · Speakers</t>
  </si>
  <si>
    <t>6277 · Sponsor Premiums</t>
  </si>
  <si>
    <t>6278 · Staff Site Visits &amp; Preplanning</t>
  </si>
  <si>
    <t>6280 · Staff Travel and Hotel</t>
  </si>
  <si>
    <t>6281 · Reception</t>
  </si>
  <si>
    <t>6283 · Temporary Personnel</t>
  </si>
  <si>
    <t>6295 · Volunteer Committee</t>
  </si>
  <si>
    <t>Total 6235 · FAU PRES - Global Congress</t>
  </si>
  <si>
    <t>6511 · Region 11</t>
  </si>
  <si>
    <t>6630 · Leadership Development Council</t>
  </si>
  <si>
    <t>6635 · Liaison Committee</t>
  </si>
  <si>
    <t>6615 · Environment COP</t>
  </si>
  <si>
    <t>6650 · Relocation Assistance COP</t>
  </si>
  <si>
    <t>6655 · Surveying &amp; Engineer. COP</t>
  </si>
  <si>
    <t>6727 · Governance Task Force</t>
  </si>
  <si>
    <t>6728 · Leadership Dev. Task Force</t>
  </si>
  <si>
    <t>6745 · Chapter 50th Anniversary Travel</t>
  </si>
  <si>
    <t>7110 · BLM Sponsorship-Pipeline Comm.</t>
  </si>
  <si>
    <t>7350 · Inventory Obsolescence</t>
  </si>
  <si>
    <t>7380 · Leadership Modules</t>
  </si>
  <si>
    <t>6755 . International Chapters</t>
  </si>
  <si>
    <t>New Account</t>
  </si>
  <si>
    <t>New Course</t>
  </si>
  <si>
    <t>Jul '19 - Jun 20</t>
  </si>
  <si>
    <t>Jul '20 - Jun 21</t>
  </si>
  <si>
    <t>4305O · 305O-1-2-3s of Project Management</t>
  </si>
  <si>
    <t>7994 . Website - Database - KSP</t>
  </si>
  <si>
    <t>FY15</t>
  </si>
  <si>
    <t>FY16</t>
  </si>
  <si>
    <t>FY17</t>
  </si>
  <si>
    <t>FY18</t>
  </si>
  <si>
    <t>FY19</t>
  </si>
  <si>
    <t>FY20</t>
  </si>
  <si>
    <t>FY21</t>
  </si>
  <si>
    <t>5 Year</t>
  </si>
  <si>
    <t>Average</t>
  </si>
  <si>
    <t>online discounts twice a year is reflected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</si>
</sst>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00"/>
      <name val="Arial"/>
      <family val="2"/>
    </font>
    <font>
      <b/>
      <sz val="10"/>
      <color rgb="FF00008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7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0" fontId="0" fillId="0" borderId="0" xfId="0" applyNumberFormat="1"/>
    <xf numFmtId="40" fontId="3" fillId="0" borderId="2" xfId="0" applyNumberFormat="1" applyFont="1" applyBorder="1" applyAlignment="1">
      <alignment horizontal="center"/>
    </xf>
    <xf numFmtId="40" fontId="3" fillId="3" borderId="2" xfId="0" applyNumberFormat="1" applyFont="1" applyFill="1" applyBorder="1" applyAlignment="1">
      <alignment horizontal="center"/>
    </xf>
    <xf numFmtId="40" fontId="8" fillId="0" borderId="0" xfId="0" applyNumberFormat="1" applyFont="1"/>
    <xf numFmtId="40" fontId="8" fillId="0" borderId="3" xfId="0" applyNumberFormat="1" applyFont="1" applyBorder="1"/>
    <xf numFmtId="40" fontId="8" fillId="0" borderId="0" xfId="0" applyNumberFormat="1" applyFont="1" applyBorder="1"/>
    <xf numFmtId="40" fontId="8" fillId="0" borderId="5" xfId="0" applyNumberFormat="1" applyFont="1" applyBorder="1"/>
    <xf numFmtId="40" fontId="8" fillId="0" borderId="4" xfId="0" applyNumberFormat="1" applyFont="1" applyBorder="1"/>
    <xf numFmtId="49" fontId="3" fillId="0" borderId="0" xfId="0" applyNumberFormat="1" applyFont="1" applyBorder="1"/>
    <xf numFmtId="0" fontId="0" fillId="4" borderId="0" xfId="0" applyFill="1"/>
    <xf numFmtId="0" fontId="0" fillId="5" borderId="0" xfId="0" applyFill="1"/>
    <xf numFmtId="40" fontId="2" fillId="0" borderId="0" xfId="0" applyNumberFormat="1" applyFont="1" applyAlignment="1">
      <alignment vertical="center"/>
    </xf>
    <xf numFmtId="40" fontId="12" fillId="0" borderId="0" xfId="0" applyNumberFormat="1" applyFont="1" applyAlignment="1">
      <alignment vertical="center"/>
    </xf>
    <xf numFmtId="40" fontId="12" fillId="3" borderId="0" xfId="0" applyNumberFormat="1" applyFont="1" applyFill="1" applyAlignment="1">
      <alignment vertical="center"/>
    </xf>
    <xf numFmtId="40" fontId="12" fillId="3" borderId="3" xfId="0" applyNumberFormat="1" applyFont="1" applyFill="1" applyBorder="1" applyAlignment="1">
      <alignment vertical="center"/>
    </xf>
    <xf numFmtId="40" fontId="13" fillId="6" borderId="3" xfId="0" applyNumberFormat="1" applyFont="1" applyFill="1" applyBorder="1" applyAlignment="1">
      <alignment vertical="center"/>
    </xf>
    <xf numFmtId="40" fontId="11" fillId="6" borderId="0" xfId="0" applyNumberFormat="1" applyFont="1" applyFill="1" applyAlignment="1">
      <alignment vertical="center"/>
    </xf>
    <xf numFmtId="40" fontId="12" fillId="0" borderId="4" xfId="0" applyNumberFormat="1" applyFont="1" applyBorder="1" applyAlignment="1">
      <alignment vertical="center"/>
    </xf>
    <xf numFmtId="40" fontId="12" fillId="0" borderId="3" xfId="0" applyNumberFormat="1" applyFont="1" applyBorder="1" applyAlignment="1">
      <alignment vertical="center"/>
    </xf>
    <xf numFmtId="40" fontId="12" fillId="0" borderId="5" xfId="0" applyNumberFormat="1" applyFont="1" applyBorder="1" applyAlignment="1">
      <alignment vertical="center"/>
    </xf>
    <xf numFmtId="40" fontId="12" fillId="0" borderId="0" xfId="0" applyNumberFormat="1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49" fontId="3" fillId="3" borderId="2" xfId="0" applyNumberFormat="1" applyFont="1" applyFill="1" applyBorder="1"/>
    <xf numFmtId="40" fontId="3" fillId="3" borderId="2" xfId="0" applyNumberFormat="1" applyFont="1" applyFill="1" applyBorder="1"/>
    <xf numFmtId="40" fontId="6" fillId="3" borderId="1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/>
    <xf numFmtId="40" fontId="8" fillId="0" borderId="0" xfId="0" applyNumberFormat="1" applyFont="1" applyFill="1"/>
    <xf numFmtId="40" fontId="12" fillId="0" borderId="0" xfId="0" applyNumberFormat="1" applyFont="1" applyFill="1" applyAlignment="1">
      <alignment vertical="center"/>
    </xf>
    <xf numFmtId="0" fontId="0" fillId="0" borderId="0" xfId="0" applyFill="1"/>
    <xf numFmtId="40" fontId="3" fillId="0" borderId="0" xfId="0" applyNumberFormat="1" applyFont="1"/>
    <xf numFmtId="40" fontId="14" fillId="0" borderId="0" xfId="0" applyNumberFormat="1" applyFont="1" applyAlignment="1">
      <alignment horizontal="center" vertical="center"/>
    </xf>
    <xf numFmtId="40" fontId="3" fillId="7" borderId="1" xfId="0" applyNumberFormat="1" applyFont="1" applyFill="1" applyBorder="1" applyAlignment="1">
      <alignment horizontal="center"/>
    </xf>
    <xf numFmtId="40" fontId="10" fillId="2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0" fontId="10" fillId="2" borderId="2" xfId="0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3" fillId="3" borderId="0" xfId="0" applyNumberFormat="1" applyFont="1" applyFill="1"/>
    <xf numFmtId="40" fontId="8" fillId="3" borderId="0" xfId="0" applyNumberFormat="1" applyFont="1" applyFill="1"/>
    <xf numFmtId="40" fontId="8" fillId="0" borderId="0" xfId="0" applyNumberFormat="1" applyFont="1" applyFill="1" applyBorder="1"/>
    <xf numFmtId="40" fontId="0" fillId="0" borderId="0" xfId="0" applyNumberFormat="1" applyFill="1"/>
    <xf numFmtId="40" fontId="12" fillId="0" borderId="3" xfId="0" applyNumberFormat="1" applyFont="1" applyFill="1" applyBorder="1" applyAlignment="1">
      <alignment vertical="center"/>
    </xf>
    <xf numFmtId="40" fontId="12" fillId="8" borderId="0" xfId="0" applyNumberFormat="1" applyFont="1" applyFill="1" applyAlignment="1">
      <alignment vertical="center"/>
    </xf>
    <xf numFmtId="40" fontId="9" fillId="8" borderId="0" xfId="0" applyNumberFormat="1" applyFont="1" applyFill="1" applyAlignment="1">
      <alignment vertical="center"/>
    </xf>
    <xf numFmtId="40" fontId="12" fillId="8" borderId="3" xfId="0" applyNumberFormat="1" applyFont="1" applyFill="1" applyBorder="1" applyAlignment="1">
      <alignment vertical="center"/>
    </xf>
    <xf numFmtId="40" fontId="9" fillId="0" borderId="0" xfId="0" applyNumberFormat="1" applyFont="1" applyFill="1" applyAlignment="1">
      <alignment vertical="center"/>
    </xf>
    <xf numFmtId="40" fontId="10" fillId="9" borderId="2" xfId="0" applyNumberFormat="1" applyFont="1" applyFill="1" applyBorder="1" applyAlignment="1">
      <alignment horizontal="center" vertical="center"/>
    </xf>
    <xf numFmtId="40" fontId="10" fillId="2" borderId="11" xfId="0" applyNumberFormat="1" applyFont="1" applyFill="1" applyBorder="1" applyAlignment="1">
      <alignment horizontal="center" vertical="center"/>
    </xf>
    <xf numFmtId="40" fontId="14" fillId="8" borderId="12" xfId="0" applyNumberFormat="1" applyFont="1" applyFill="1" applyBorder="1" applyAlignment="1">
      <alignment horizontal="center" vertical="center"/>
    </xf>
    <xf numFmtId="40" fontId="14" fillId="8" borderId="13" xfId="0" applyNumberFormat="1" applyFont="1" applyFill="1" applyBorder="1" applyAlignment="1">
      <alignment horizontal="center" vertical="center"/>
    </xf>
    <xf numFmtId="40" fontId="16" fillId="6" borderId="7" xfId="0" applyNumberFormat="1" applyFont="1" applyFill="1" applyBorder="1" applyAlignment="1">
      <alignment horizontal="center" vertical="center"/>
    </xf>
    <xf numFmtId="40" fontId="10" fillId="9" borderId="6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49" fontId="3" fillId="10" borderId="0" xfId="0" applyNumberFormat="1" applyFont="1" applyFill="1"/>
    <xf numFmtId="40" fontId="8" fillId="10" borderId="3" xfId="0" applyNumberFormat="1" applyFont="1" applyFill="1" applyBorder="1"/>
    <xf numFmtId="40" fontId="12" fillId="10" borderId="3" xfId="0" applyNumberFormat="1" applyFont="1" applyFill="1" applyBorder="1" applyAlignment="1">
      <alignment vertical="center"/>
    </xf>
    <xf numFmtId="0" fontId="0" fillId="10" borderId="0" xfId="0" applyFill="1"/>
    <xf numFmtId="40" fontId="0" fillId="10" borderId="0" xfId="0" applyNumberFormat="1" applyFill="1"/>
    <xf numFmtId="0" fontId="0" fillId="0" borderId="0" xfId="0" applyAlignment="1">
      <alignment wrapText="1"/>
    </xf>
    <xf numFmtId="40" fontId="8" fillId="10" borderId="0" xfId="0" applyNumberFormat="1" applyFont="1" applyFill="1"/>
    <xf numFmtId="40" fontId="12" fillId="10" borderId="0" xfId="0" applyNumberFormat="1" applyFont="1" applyFill="1" applyAlignment="1">
      <alignment vertical="center"/>
    </xf>
    <xf numFmtId="0" fontId="0" fillId="10" borderId="0" xfId="0" applyFill="1" applyAlignment="1">
      <alignment horizontal="center"/>
    </xf>
    <xf numFmtId="40" fontId="13" fillId="10" borderId="3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4C6E7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schewski/Dropbox/Home/IRWA%20Working/IEC/Finance%20Committee/2019%20-%202020%20Term/Meetings/2020-01-17%20Meeting/Account%206020%20-%20Salary%20Supporting%20Information%20-%20Rev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1"/>
      <sheetName val="Version 2"/>
      <sheetName val="Version 3"/>
    </sheetNames>
    <sheetDataSet>
      <sheetData sheetId="0"/>
      <sheetData sheetId="1"/>
      <sheetData sheetId="2">
        <row r="27">
          <cell r="L27">
            <v>586985.71542590531</v>
          </cell>
          <cell r="M27">
            <v>67938.161507627927</v>
          </cell>
        </row>
        <row r="30">
          <cell r="M30">
            <v>1738454.0376906982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5"/>
  <sheetViews>
    <sheetView tabSelected="1" topLeftCell="M1" zoomScale="90" zoomScaleNormal="90" workbookViewId="0">
      <pane ySplit="4" topLeftCell="A333" activePane="bottomLeft" state="frozen"/>
      <selection pane="bottomLeft" activeCell="A343" sqref="A343:XFD343"/>
    </sheetView>
  </sheetViews>
  <sheetFormatPr defaultRowHeight="14.5" x14ac:dyDescent="0.35"/>
  <cols>
    <col min="1" max="1" width="3.90625" style="8" bestFit="1" customWidth="1"/>
    <col min="2" max="8" width="0.6328125" style="5" customWidth="1"/>
    <col min="9" max="9" width="36.08984375" style="5" customWidth="1"/>
    <col min="10" max="17" width="13.6328125" style="9" customWidth="1"/>
    <col min="18" max="22" width="11.6328125" style="9" customWidth="1"/>
    <col min="23" max="23" width="13.6328125" style="20" customWidth="1"/>
    <col min="24" max="24" width="2.81640625" customWidth="1"/>
    <col min="25" max="25" width="13.6328125" customWidth="1"/>
    <col min="26" max="26" width="26.6328125" customWidth="1"/>
  </cols>
  <sheetData>
    <row r="1" spans="1:25" ht="15.5" x14ac:dyDescent="0.35">
      <c r="A1" s="8">
        <v>1</v>
      </c>
      <c r="B1" s="2" t="s">
        <v>0</v>
      </c>
      <c r="C1" s="1"/>
      <c r="D1" s="1"/>
      <c r="E1" s="1"/>
      <c r="F1" s="1"/>
      <c r="G1" s="1"/>
      <c r="H1" s="1"/>
      <c r="I1" s="1"/>
    </row>
    <row r="2" spans="1:25" ht="18.5" thickBot="1" x14ac:dyDescent="0.45">
      <c r="A2" s="8">
        <v>2</v>
      </c>
      <c r="B2" s="3" t="s">
        <v>1</v>
      </c>
      <c r="C2" s="1"/>
      <c r="D2" s="1"/>
      <c r="E2" s="1"/>
      <c r="F2" s="1"/>
      <c r="G2" s="1"/>
      <c r="H2" s="1"/>
      <c r="I2" s="1"/>
    </row>
    <row r="3" spans="1:25" ht="15" thickBot="1" x14ac:dyDescent="0.4">
      <c r="A3" s="8">
        <v>3</v>
      </c>
      <c r="B3" s="4" t="s">
        <v>567</v>
      </c>
      <c r="C3" s="1"/>
      <c r="D3" s="1"/>
      <c r="E3" s="1"/>
      <c r="F3" s="1"/>
      <c r="G3" s="1"/>
      <c r="H3" s="1"/>
      <c r="I3" s="1"/>
      <c r="J3" s="40" t="s">
        <v>646</v>
      </c>
      <c r="L3" s="40" t="s">
        <v>647</v>
      </c>
      <c r="N3" s="40" t="s">
        <v>648</v>
      </c>
      <c r="P3" s="40" t="s">
        <v>649</v>
      </c>
      <c r="R3" s="40" t="s">
        <v>650</v>
      </c>
      <c r="T3" s="40" t="s">
        <v>651</v>
      </c>
      <c r="V3" s="40"/>
      <c r="W3" s="40" t="s">
        <v>652</v>
      </c>
      <c r="Y3" s="59" t="s">
        <v>653</v>
      </c>
    </row>
    <row r="4" spans="1:25" s="47" customFormat="1" ht="15.5" thickTop="1" thickBot="1" x14ac:dyDescent="0.4">
      <c r="A4" s="8">
        <v>4</v>
      </c>
      <c r="B4" s="43"/>
      <c r="C4" s="43"/>
      <c r="D4" s="43"/>
      <c r="E4" s="43"/>
      <c r="F4" s="43"/>
      <c r="G4" s="43"/>
      <c r="H4" s="43"/>
      <c r="I4" s="43"/>
      <c r="J4" s="44" t="s">
        <v>568</v>
      </c>
      <c r="K4" s="45"/>
      <c r="L4" s="44" t="s">
        <v>568</v>
      </c>
      <c r="M4" s="45"/>
      <c r="N4" s="44" t="s">
        <v>568</v>
      </c>
      <c r="O4" s="45"/>
      <c r="P4" s="44" t="s">
        <v>568</v>
      </c>
      <c r="Q4" s="45"/>
      <c r="R4" s="44" t="s">
        <v>568</v>
      </c>
      <c r="S4" s="45"/>
      <c r="T4" s="57" t="s">
        <v>568</v>
      </c>
      <c r="U4" s="46" t="s">
        <v>2</v>
      </c>
      <c r="V4" s="62" t="s">
        <v>3</v>
      </c>
      <c r="W4" s="61" t="s">
        <v>3</v>
      </c>
      <c r="Y4" s="60" t="s">
        <v>654</v>
      </c>
    </row>
    <row r="5" spans="1:25" s="7" customFormat="1" ht="15.5" thickTop="1" thickBot="1" x14ac:dyDescent="0.4">
      <c r="A5" s="8">
        <v>5</v>
      </c>
      <c r="B5" s="6"/>
      <c r="C5" s="6"/>
      <c r="D5" s="6"/>
      <c r="E5" s="6"/>
      <c r="F5" s="6"/>
      <c r="G5" s="6"/>
      <c r="H5" s="6"/>
      <c r="I5" s="6"/>
      <c r="J5" s="10" t="s">
        <v>569</v>
      </c>
      <c r="K5" s="11" t="s">
        <v>3</v>
      </c>
      <c r="L5" s="10" t="s">
        <v>570</v>
      </c>
      <c r="M5" s="11" t="s">
        <v>3</v>
      </c>
      <c r="N5" s="10" t="s">
        <v>571</v>
      </c>
      <c r="O5" s="11" t="s">
        <v>3</v>
      </c>
      <c r="P5" s="10" t="s">
        <v>572</v>
      </c>
      <c r="Q5" s="11" t="s">
        <v>3</v>
      </c>
      <c r="R5" s="10" t="s">
        <v>573</v>
      </c>
      <c r="S5" s="11" t="s">
        <v>3</v>
      </c>
      <c r="T5" s="10" t="s">
        <v>2</v>
      </c>
      <c r="U5" s="11" t="s">
        <v>3</v>
      </c>
      <c r="V5" s="41" t="s">
        <v>642</v>
      </c>
      <c r="W5" s="42" t="s">
        <v>643</v>
      </c>
      <c r="Y5" s="58"/>
    </row>
    <row r="6" spans="1:25" ht="15" thickTop="1" x14ac:dyDescent="0.35">
      <c r="A6" s="8">
        <v>6</v>
      </c>
      <c r="B6" s="1"/>
      <c r="C6" s="1" t="s">
        <v>4</v>
      </c>
      <c r="D6" s="1"/>
      <c r="E6" s="1"/>
      <c r="F6" s="1"/>
      <c r="G6" s="1"/>
      <c r="H6" s="1"/>
      <c r="I6" s="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1"/>
    </row>
    <row r="7" spans="1:25" x14ac:dyDescent="0.35">
      <c r="A7" s="8">
        <v>7</v>
      </c>
      <c r="B7" s="1"/>
      <c r="C7" s="1"/>
      <c r="D7" s="1"/>
      <c r="E7" s="1" t="s">
        <v>5</v>
      </c>
      <c r="F7" s="1"/>
      <c r="G7" s="1"/>
      <c r="H7" s="1"/>
      <c r="I7" s="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1"/>
    </row>
    <row r="8" spans="1:25" x14ac:dyDescent="0.35">
      <c r="A8" s="8">
        <v>8</v>
      </c>
      <c r="B8" s="1"/>
      <c r="C8" s="1"/>
      <c r="D8" s="1"/>
      <c r="E8" s="1"/>
      <c r="F8" s="1" t="s">
        <v>6</v>
      </c>
      <c r="G8" s="1"/>
      <c r="H8" s="1"/>
      <c r="I8" s="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1"/>
    </row>
    <row r="9" spans="1:25" x14ac:dyDescent="0.35">
      <c r="A9" s="8">
        <v>9</v>
      </c>
      <c r="B9" s="1"/>
      <c r="C9" s="1"/>
      <c r="D9" s="1"/>
      <c r="E9" s="1"/>
      <c r="F9" s="1"/>
      <c r="G9" s="1" t="s">
        <v>7</v>
      </c>
      <c r="H9" s="1"/>
      <c r="I9" s="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21"/>
    </row>
    <row r="10" spans="1:25" x14ac:dyDescent="0.35">
      <c r="A10" s="8">
        <v>10</v>
      </c>
      <c r="B10" s="1"/>
      <c r="C10" s="1"/>
      <c r="D10" s="1"/>
      <c r="E10" s="1"/>
      <c r="F10" s="1"/>
      <c r="G10" s="1"/>
      <c r="H10" s="1" t="s">
        <v>8</v>
      </c>
      <c r="I10" s="1"/>
      <c r="J10" s="12">
        <v>21000.52</v>
      </c>
      <c r="K10" s="12">
        <v>6600</v>
      </c>
      <c r="L10" s="12">
        <v>21204.25</v>
      </c>
      <c r="M10" s="12">
        <v>23998</v>
      </c>
      <c r="N10" s="12">
        <v>23455.07</v>
      </c>
      <c r="O10" s="12">
        <v>22400</v>
      </c>
      <c r="P10" s="12">
        <v>15362.11</v>
      </c>
      <c r="Q10" s="12">
        <v>16275</v>
      </c>
      <c r="R10" s="12">
        <v>14460.39</v>
      </c>
      <c r="S10" s="12">
        <v>23250</v>
      </c>
      <c r="T10" s="12">
        <v>0</v>
      </c>
      <c r="U10" s="12">
        <v>6510</v>
      </c>
      <c r="V10" s="12">
        <v>16275</v>
      </c>
      <c r="W10" s="22"/>
      <c r="Y10" s="9">
        <f>AVERAGE(J10,L10,N10,P10,R10)</f>
        <v>19096.468000000001</v>
      </c>
    </row>
    <row r="11" spans="1:25" x14ac:dyDescent="0.35">
      <c r="A11" s="8">
        <v>11</v>
      </c>
      <c r="B11" s="1"/>
      <c r="C11" s="1"/>
      <c r="D11" s="1"/>
      <c r="E11" s="1"/>
      <c r="F11" s="1"/>
      <c r="G11" s="1"/>
      <c r="H11" s="1" t="s">
        <v>9</v>
      </c>
      <c r="I11" s="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21"/>
      <c r="Y11" s="9"/>
    </row>
    <row r="12" spans="1:25" x14ac:dyDescent="0.35">
      <c r="A12" s="8">
        <v>12</v>
      </c>
      <c r="B12" s="1"/>
      <c r="C12" s="1"/>
      <c r="D12" s="1"/>
      <c r="E12" s="1"/>
      <c r="F12" s="1"/>
      <c r="G12" s="1"/>
      <c r="H12" s="1"/>
      <c r="I12" s="1" t="s">
        <v>10</v>
      </c>
      <c r="J12" s="12">
        <v>109281.18</v>
      </c>
      <c r="K12" s="12">
        <v>130000</v>
      </c>
      <c r="L12" s="12">
        <v>101245.01</v>
      </c>
      <c r="M12" s="12">
        <v>110511.47</v>
      </c>
      <c r="N12" s="12">
        <v>86850.8</v>
      </c>
      <c r="O12" s="12">
        <v>77350</v>
      </c>
      <c r="P12" s="12">
        <v>25333.32</v>
      </c>
      <c r="Q12" s="12">
        <v>113250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22"/>
      <c r="Y12" s="9">
        <f t="shared" ref="Y12:Y75" si="0">AVERAGE(J12,L12,N12,P12,R12)</f>
        <v>64542.061999999998</v>
      </c>
    </row>
    <row r="13" spans="1:25" x14ac:dyDescent="0.35">
      <c r="A13" s="8">
        <v>13</v>
      </c>
      <c r="B13" s="1"/>
      <c r="C13" s="1"/>
      <c r="D13" s="1"/>
      <c r="E13" s="1"/>
      <c r="F13" s="1"/>
      <c r="G13" s="1"/>
      <c r="H13" s="1"/>
      <c r="I13" s="1" t="s">
        <v>11</v>
      </c>
      <c r="J13" s="12">
        <v>19042.47</v>
      </c>
      <c r="K13" s="12">
        <v>12000</v>
      </c>
      <c r="L13" s="12">
        <v>12621.42</v>
      </c>
      <c r="M13" s="12">
        <v>22476.09</v>
      </c>
      <c r="N13" s="12">
        <v>21795.7</v>
      </c>
      <c r="O13" s="12">
        <v>14984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22"/>
      <c r="Y13" s="9">
        <f t="shared" si="0"/>
        <v>10691.918</v>
      </c>
    </row>
    <row r="14" spans="1:25" x14ac:dyDescent="0.35">
      <c r="A14" s="8">
        <v>14</v>
      </c>
      <c r="B14" s="1"/>
      <c r="C14" s="1"/>
      <c r="D14" s="1"/>
      <c r="E14" s="1"/>
      <c r="F14" s="1"/>
      <c r="G14" s="1"/>
      <c r="H14" s="1"/>
      <c r="I14" s="1" t="s">
        <v>12</v>
      </c>
      <c r="J14" s="12">
        <v>0</v>
      </c>
      <c r="K14" s="12"/>
      <c r="L14" s="12">
        <v>0</v>
      </c>
      <c r="M14" s="12"/>
      <c r="N14" s="12">
        <v>5306.24</v>
      </c>
      <c r="O14" s="12">
        <v>0</v>
      </c>
      <c r="P14" s="12">
        <v>99737.96</v>
      </c>
      <c r="Q14" s="12">
        <v>32550</v>
      </c>
      <c r="R14" s="12">
        <v>95148.6</v>
      </c>
      <c r="S14" s="12">
        <v>44100</v>
      </c>
      <c r="T14" s="12">
        <v>19837.5</v>
      </c>
      <c r="U14" s="12">
        <v>22785</v>
      </c>
      <c r="V14" s="12">
        <v>48825</v>
      </c>
      <c r="W14" s="22"/>
      <c r="Y14" s="9">
        <f t="shared" si="0"/>
        <v>40038.560000000005</v>
      </c>
    </row>
    <row r="15" spans="1:25" x14ac:dyDescent="0.35">
      <c r="A15" s="8">
        <v>15</v>
      </c>
      <c r="B15" s="1"/>
      <c r="C15" s="1"/>
      <c r="D15" s="1"/>
      <c r="E15" s="1"/>
      <c r="F15" s="1"/>
      <c r="G15" s="1"/>
      <c r="H15" s="1"/>
      <c r="I15" s="1" t="s">
        <v>13</v>
      </c>
      <c r="J15" s="12">
        <v>0</v>
      </c>
      <c r="K15" s="12"/>
      <c r="L15" s="12">
        <v>0</v>
      </c>
      <c r="M15" s="12"/>
      <c r="N15" s="12">
        <v>0</v>
      </c>
      <c r="O15" s="12">
        <v>0</v>
      </c>
      <c r="P15" s="12">
        <v>37647.39</v>
      </c>
      <c r="Q15" s="12">
        <v>31050</v>
      </c>
      <c r="R15" s="12">
        <v>31964.38</v>
      </c>
      <c r="S15" s="12">
        <v>37740</v>
      </c>
      <c r="T15" s="12">
        <v>4552.8</v>
      </c>
      <c r="U15" s="12">
        <v>14490</v>
      </c>
      <c r="V15" s="12">
        <v>35190</v>
      </c>
      <c r="W15" s="22"/>
      <c r="Y15" s="9">
        <f t="shared" si="0"/>
        <v>13922.354000000001</v>
      </c>
    </row>
    <row r="16" spans="1:25" x14ac:dyDescent="0.35">
      <c r="A16" s="8">
        <v>16</v>
      </c>
      <c r="B16" s="1"/>
      <c r="C16" s="1"/>
      <c r="D16" s="1"/>
      <c r="E16" s="1"/>
      <c r="F16" s="1"/>
      <c r="G16" s="1"/>
      <c r="H16" s="1"/>
      <c r="I16" s="1" t="s">
        <v>14</v>
      </c>
      <c r="J16" s="12">
        <v>21901.77</v>
      </c>
      <c r="K16" s="12">
        <v>32000</v>
      </c>
      <c r="L16" s="12">
        <v>17706.41</v>
      </c>
      <c r="M16" s="12">
        <v>20929.2</v>
      </c>
      <c r="N16" s="12">
        <v>18672.77</v>
      </c>
      <c r="O16" s="12">
        <v>20930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22"/>
      <c r="Y16" s="9">
        <f t="shared" si="0"/>
        <v>11656.189999999999</v>
      </c>
    </row>
    <row r="17" spans="1:25" x14ac:dyDescent="0.35">
      <c r="A17" s="8">
        <v>17</v>
      </c>
      <c r="B17" s="1"/>
      <c r="C17" s="1"/>
      <c r="D17" s="1"/>
      <c r="E17" s="1"/>
      <c r="F17" s="1"/>
      <c r="G17" s="1"/>
      <c r="H17" s="1"/>
      <c r="I17" s="1" t="s">
        <v>15</v>
      </c>
      <c r="J17" s="12">
        <v>5691.13</v>
      </c>
      <c r="K17" s="12">
        <v>4000</v>
      </c>
      <c r="L17" s="12">
        <v>884.93</v>
      </c>
      <c r="M17" s="12">
        <v>6583.7</v>
      </c>
      <c r="N17" s="12">
        <v>1316.82</v>
      </c>
      <c r="O17" s="12">
        <v>6584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22"/>
      <c r="Y17" s="9">
        <f t="shared" si="0"/>
        <v>1578.576</v>
      </c>
    </row>
    <row r="18" spans="1:25" x14ac:dyDescent="0.35">
      <c r="A18" s="8">
        <v>18</v>
      </c>
      <c r="B18" s="1"/>
      <c r="C18" s="1"/>
      <c r="D18" s="1"/>
      <c r="E18" s="1"/>
      <c r="F18" s="1"/>
      <c r="G18" s="1"/>
      <c r="H18" s="1"/>
      <c r="I18" s="1" t="s">
        <v>16</v>
      </c>
      <c r="J18" s="12">
        <v>11521.71</v>
      </c>
      <c r="K18" s="12">
        <v>17600</v>
      </c>
      <c r="L18" s="12">
        <v>8899.6</v>
      </c>
      <c r="M18" s="12">
        <v>17781.57</v>
      </c>
      <c r="N18" s="12">
        <v>1139.25</v>
      </c>
      <c r="O18" s="12">
        <v>17782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22"/>
      <c r="Y18" s="9">
        <f t="shared" si="0"/>
        <v>4312.1119999999992</v>
      </c>
    </row>
    <row r="19" spans="1:25" ht="15" thickBot="1" x14ac:dyDescent="0.4">
      <c r="A19" s="8">
        <v>19</v>
      </c>
      <c r="B19" s="1"/>
      <c r="C19" s="1"/>
      <c r="D19" s="1"/>
      <c r="E19" s="1"/>
      <c r="F19" s="1"/>
      <c r="G19" s="1"/>
      <c r="H19" s="1"/>
      <c r="I19" s="1" t="s">
        <v>17</v>
      </c>
      <c r="J19" s="13">
        <v>16134.02</v>
      </c>
      <c r="K19" s="13">
        <v>16000</v>
      </c>
      <c r="L19" s="13">
        <v>1560.7</v>
      </c>
      <c r="M19" s="13">
        <v>579.41999999999996</v>
      </c>
      <c r="N19" s="13">
        <v>8808.92</v>
      </c>
      <c r="O19" s="13">
        <v>580</v>
      </c>
      <c r="P19" s="13">
        <v>15361.95</v>
      </c>
      <c r="Q19" s="13">
        <v>6210</v>
      </c>
      <c r="R19" s="13">
        <v>12460.41</v>
      </c>
      <c r="S19" s="13">
        <v>6660</v>
      </c>
      <c r="T19" s="13">
        <v>7359.2</v>
      </c>
      <c r="U19" s="13">
        <v>4140</v>
      </c>
      <c r="V19" s="13">
        <v>6210</v>
      </c>
      <c r="W19" s="23"/>
      <c r="Y19" s="9">
        <f t="shared" si="0"/>
        <v>10865.2</v>
      </c>
    </row>
    <row r="20" spans="1:25" x14ac:dyDescent="0.35">
      <c r="A20" s="8">
        <v>20</v>
      </c>
      <c r="B20" s="1"/>
      <c r="C20" s="1"/>
      <c r="D20" s="1"/>
      <c r="E20" s="1"/>
      <c r="F20" s="1"/>
      <c r="G20" s="1"/>
      <c r="H20" s="1" t="s">
        <v>18</v>
      </c>
      <c r="I20" s="1"/>
      <c r="J20" s="12">
        <f t="shared" ref="J20:W20" si="1">ROUND(SUM(J11:J19),5)</f>
        <v>183572.28</v>
      </c>
      <c r="K20" s="12">
        <f t="shared" si="1"/>
        <v>211600</v>
      </c>
      <c r="L20" s="12">
        <f t="shared" si="1"/>
        <v>142918.07</v>
      </c>
      <c r="M20" s="12">
        <f t="shared" si="1"/>
        <v>178861.45</v>
      </c>
      <c r="N20" s="12">
        <f t="shared" si="1"/>
        <v>143890.5</v>
      </c>
      <c r="O20" s="12">
        <f t="shared" si="1"/>
        <v>138210</v>
      </c>
      <c r="P20" s="12">
        <f t="shared" si="1"/>
        <v>178080.62</v>
      </c>
      <c r="Q20" s="12">
        <f t="shared" si="1"/>
        <v>183060</v>
      </c>
      <c r="R20" s="12">
        <f t="shared" si="1"/>
        <v>139573.39000000001</v>
      </c>
      <c r="S20" s="12">
        <f t="shared" si="1"/>
        <v>88500</v>
      </c>
      <c r="T20" s="12">
        <f t="shared" si="1"/>
        <v>31749.5</v>
      </c>
      <c r="U20" s="12">
        <f t="shared" si="1"/>
        <v>41415</v>
      </c>
      <c r="V20" s="12">
        <f t="shared" si="1"/>
        <v>90225</v>
      </c>
      <c r="W20" s="21">
        <f t="shared" si="1"/>
        <v>0</v>
      </c>
      <c r="Y20" s="9">
        <f t="shared" si="0"/>
        <v>157606.97200000001</v>
      </c>
    </row>
    <row r="21" spans="1:25" x14ac:dyDescent="0.35">
      <c r="A21" s="8">
        <v>21</v>
      </c>
      <c r="B21" s="1"/>
      <c r="C21" s="1"/>
      <c r="D21" s="1"/>
      <c r="E21" s="1"/>
      <c r="F21" s="1"/>
      <c r="G21" s="1"/>
      <c r="H21" s="1" t="s">
        <v>19</v>
      </c>
      <c r="I21" s="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21"/>
      <c r="Y21" s="9"/>
    </row>
    <row r="22" spans="1:25" x14ac:dyDescent="0.35">
      <c r="A22" s="8">
        <v>22</v>
      </c>
      <c r="B22" s="1"/>
      <c r="C22" s="1"/>
      <c r="D22" s="1"/>
      <c r="E22" s="1"/>
      <c r="F22" s="1"/>
      <c r="G22" s="1"/>
      <c r="H22" s="1"/>
      <c r="I22" s="1" t="s">
        <v>20</v>
      </c>
      <c r="J22" s="12">
        <v>24333.200000000001</v>
      </c>
      <c r="K22" s="12">
        <v>18900</v>
      </c>
      <c r="L22" s="12">
        <v>51536.61</v>
      </c>
      <c r="M22" s="12">
        <v>13290</v>
      </c>
      <c r="N22" s="12">
        <v>26120.93</v>
      </c>
      <c r="O22" s="12">
        <v>13284</v>
      </c>
      <c r="P22" s="12">
        <v>12513.37</v>
      </c>
      <c r="Q22" s="12">
        <v>39060</v>
      </c>
      <c r="R22" s="12">
        <v>70469.960000000006</v>
      </c>
      <c r="S22" s="12">
        <v>41580</v>
      </c>
      <c r="T22" s="12">
        <v>7846.17</v>
      </c>
      <c r="U22" s="12">
        <v>16275</v>
      </c>
      <c r="V22" s="12">
        <v>39060</v>
      </c>
      <c r="W22" s="22"/>
      <c r="Y22" s="9">
        <f t="shared" si="0"/>
        <v>36994.813999999998</v>
      </c>
    </row>
    <row r="23" spans="1:25" x14ac:dyDescent="0.35">
      <c r="A23" s="8">
        <v>23</v>
      </c>
      <c r="B23" s="1"/>
      <c r="C23" s="1"/>
      <c r="D23" s="1"/>
      <c r="E23" s="1"/>
      <c r="F23" s="1"/>
      <c r="G23" s="1"/>
      <c r="H23" s="1"/>
      <c r="I23" s="1" t="s">
        <v>21</v>
      </c>
      <c r="J23" s="12">
        <v>11399.96</v>
      </c>
      <c r="K23" s="12">
        <v>2000</v>
      </c>
      <c r="L23" s="12">
        <v>4122.9399999999996</v>
      </c>
      <c r="M23" s="12">
        <v>4053.04</v>
      </c>
      <c r="N23" s="12">
        <v>1480.04</v>
      </c>
      <c r="O23" s="12">
        <v>4054</v>
      </c>
      <c r="P23" s="12">
        <v>2851.47</v>
      </c>
      <c r="Q23" s="12">
        <v>6510</v>
      </c>
      <c r="R23" s="12">
        <v>2660.78</v>
      </c>
      <c r="S23" s="12">
        <v>6930</v>
      </c>
      <c r="T23" s="12">
        <v>2598.4499999999998</v>
      </c>
      <c r="U23" s="12">
        <v>3255</v>
      </c>
      <c r="V23" s="12">
        <v>6510</v>
      </c>
      <c r="W23" s="22"/>
      <c r="Y23" s="9">
        <f t="shared" si="0"/>
        <v>4503.0379999999996</v>
      </c>
    </row>
    <row r="24" spans="1:25" x14ac:dyDescent="0.35">
      <c r="A24" s="8">
        <v>24</v>
      </c>
      <c r="B24" s="1"/>
      <c r="C24" s="1"/>
      <c r="D24" s="1"/>
      <c r="E24" s="1"/>
      <c r="F24" s="1"/>
      <c r="G24" s="1"/>
      <c r="H24" s="1"/>
      <c r="I24" s="1" t="s">
        <v>22</v>
      </c>
      <c r="J24" s="12">
        <v>16242.17</v>
      </c>
      <c r="K24" s="12">
        <v>24200</v>
      </c>
      <c r="L24" s="12">
        <v>15858.21</v>
      </c>
      <c r="M24" s="12">
        <v>12014.27</v>
      </c>
      <c r="N24" s="12">
        <v>18097.29</v>
      </c>
      <c r="O24" s="12">
        <v>12015</v>
      </c>
      <c r="P24" s="12">
        <v>8824.2800000000007</v>
      </c>
      <c r="Q24" s="12">
        <v>22275</v>
      </c>
      <c r="R24" s="12">
        <v>8436.7800000000007</v>
      </c>
      <c r="S24" s="12">
        <v>23250</v>
      </c>
      <c r="T24" s="12">
        <v>12487.03</v>
      </c>
      <c r="U24" s="12">
        <v>13365</v>
      </c>
      <c r="V24" s="12">
        <v>22275</v>
      </c>
      <c r="W24" s="22"/>
      <c r="Y24" s="9">
        <f t="shared" si="0"/>
        <v>13491.745999999999</v>
      </c>
    </row>
    <row r="25" spans="1:25" x14ac:dyDescent="0.35">
      <c r="A25" s="8">
        <v>25</v>
      </c>
      <c r="B25" s="1"/>
      <c r="C25" s="1"/>
      <c r="D25" s="1"/>
      <c r="E25" s="1"/>
      <c r="F25" s="1"/>
      <c r="G25" s="1"/>
      <c r="H25" s="1"/>
      <c r="I25" s="1" t="s">
        <v>23</v>
      </c>
      <c r="J25" s="12">
        <v>12909.87</v>
      </c>
      <c r="K25" s="12">
        <v>12000</v>
      </c>
      <c r="L25" s="12">
        <v>3805.04</v>
      </c>
      <c r="M25" s="12">
        <v>15585.96</v>
      </c>
      <c r="N25" s="12">
        <v>4399.74</v>
      </c>
      <c r="O25" s="12">
        <v>15586</v>
      </c>
      <c r="P25" s="12">
        <v>3472.13</v>
      </c>
      <c r="Q25" s="12">
        <v>9765</v>
      </c>
      <c r="R25" s="12">
        <v>9634.83</v>
      </c>
      <c r="S25" s="12">
        <v>10395</v>
      </c>
      <c r="T25" s="12">
        <v>2623.65</v>
      </c>
      <c r="U25" s="12">
        <v>6510</v>
      </c>
      <c r="V25" s="12">
        <v>9765</v>
      </c>
      <c r="W25" s="22"/>
      <c r="Y25" s="9">
        <f t="shared" si="0"/>
        <v>6844.3220000000001</v>
      </c>
    </row>
    <row r="26" spans="1:25" x14ac:dyDescent="0.35">
      <c r="A26" s="8">
        <v>26</v>
      </c>
      <c r="B26" s="1"/>
      <c r="C26" s="1"/>
      <c r="D26" s="1"/>
      <c r="E26" s="1"/>
      <c r="F26" s="1"/>
      <c r="G26" s="1"/>
      <c r="H26" s="1"/>
      <c r="I26" s="1" t="s">
        <v>24</v>
      </c>
      <c r="J26" s="12">
        <v>5944.2</v>
      </c>
      <c r="K26" s="12">
        <v>4000</v>
      </c>
      <c r="L26" s="12">
        <v>1117.52</v>
      </c>
      <c r="M26" s="12">
        <v>0</v>
      </c>
      <c r="N26" s="12">
        <v>1153.52</v>
      </c>
      <c r="O26" s="12">
        <v>0</v>
      </c>
      <c r="P26" s="12">
        <v>0</v>
      </c>
      <c r="Q26" s="12">
        <v>9765</v>
      </c>
      <c r="R26" s="12">
        <v>0</v>
      </c>
      <c r="S26" s="12">
        <v>10395</v>
      </c>
      <c r="T26" s="12">
        <v>0</v>
      </c>
      <c r="U26" s="12">
        <v>3255</v>
      </c>
      <c r="V26" s="12">
        <v>9765</v>
      </c>
      <c r="W26" s="22"/>
      <c r="Y26" s="9">
        <f t="shared" si="0"/>
        <v>1643.048</v>
      </c>
    </row>
    <row r="27" spans="1:25" x14ac:dyDescent="0.35">
      <c r="A27" s="8">
        <v>27</v>
      </c>
      <c r="B27" s="1"/>
      <c r="C27" s="1"/>
      <c r="D27" s="1"/>
      <c r="E27" s="1"/>
      <c r="F27" s="1"/>
      <c r="G27" s="1"/>
      <c r="H27" s="1"/>
      <c r="I27" s="1" t="s">
        <v>25</v>
      </c>
      <c r="J27" s="12">
        <v>13565.22</v>
      </c>
      <c r="K27" s="12">
        <v>16100</v>
      </c>
      <c r="L27" s="12">
        <v>16341.23</v>
      </c>
      <c r="M27" s="12">
        <v>13134.3</v>
      </c>
      <c r="N27" s="12">
        <v>9387.33</v>
      </c>
      <c r="O27" s="12">
        <v>13135</v>
      </c>
      <c r="P27" s="12">
        <v>0</v>
      </c>
      <c r="Q27" s="12">
        <v>22785</v>
      </c>
      <c r="R27" s="12">
        <v>21686.54</v>
      </c>
      <c r="S27" s="12">
        <v>24255</v>
      </c>
      <c r="T27" s="12">
        <v>1181.1099999999999</v>
      </c>
      <c r="U27" s="12">
        <v>9765</v>
      </c>
      <c r="V27" s="12">
        <v>22785</v>
      </c>
      <c r="W27" s="22"/>
      <c r="Y27" s="9">
        <f t="shared" si="0"/>
        <v>12196.064</v>
      </c>
    </row>
    <row r="28" spans="1:25" x14ac:dyDescent="0.35">
      <c r="A28" s="8">
        <v>28</v>
      </c>
      <c r="B28" s="1"/>
      <c r="C28" s="1"/>
      <c r="D28" s="1"/>
      <c r="E28" s="1"/>
      <c r="F28" s="1"/>
      <c r="G28" s="1"/>
      <c r="H28" s="1"/>
      <c r="I28" s="1" t="s">
        <v>26</v>
      </c>
      <c r="J28" s="12">
        <v>4663.09</v>
      </c>
      <c r="K28" s="12">
        <v>2300</v>
      </c>
      <c r="L28" s="12">
        <v>0</v>
      </c>
      <c r="M28" s="12">
        <v>4053.04</v>
      </c>
      <c r="N28" s="12">
        <v>3122.27</v>
      </c>
      <c r="O28" s="12">
        <v>4054</v>
      </c>
      <c r="P28" s="12">
        <v>4230.68</v>
      </c>
      <c r="Q28" s="12">
        <v>0</v>
      </c>
      <c r="R28" s="12">
        <v>4985.07</v>
      </c>
      <c r="S28" s="12">
        <v>0</v>
      </c>
      <c r="T28" s="12">
        <v>0</v>
      </c>
      <c r="U28" s="12">
        <v>0</v>
      </c>
      <c r="V28" s="12">
        <v>0</v>
      </c>
      <c r="W28" s="22"/>
      <c r="Y28" s="9">
        <f t="shared" si="0"/>
        <v>3400.2220000000002</v>
      </c>
    </row>
    <row r="29" spans="1:25" x14ac:dyDescent="0.35">
      <c r="A29" s="8">
        <v>29</v>
      </c>
      <c r="B29" s="1"/>
      <c r="C29" s="1"/>
      <c r="D29" s="1"/>
      <c r="E29" s="1"/>
      <c r="F29" s="1"/>
      <c r="G29" s="1"/>
      <c r="H29" s="1"/>
      <c r="I29" s="1" t="s">
        <v>27</v>
      </c>
      <c r="J29" s="12">
        <v>37739.1</v>
      </c>
      <c r="K29" s="12">
        <v>12000</v>
      </c>
      <c r="L29" s="12">
        <v>8863.7900000000009</v>
      </c>
      <c r="M29" s="12">
        <v>7323</v>
      </c>
      <c r="N29" s="12">
        <v>11534.57</v>
      </c>
      <c r="O29" s="12">
        <v>7323</v>
      </c>
      <c r="P29" s="12">
        <v>6538.25</v>
      </c>
      <c r="Q29" s="12">
        <v>13020</v>
      </c>
      <c r="R29" s="12">
        <v>0</v>
      </c>
      <c r="S29" s="12">
        <v>13860</v>
      </c>
      <c r="T29" s="12">
        <v>5379.42</v>
      </c>
      <c r="U29" s="12">
        <v>6510</v>
      </c>
      <c r="V29" s="12">
        <v>13020</v>
      </c>
      <c r="W29" s="22"/>
      <c r="Y29" s="9">
        <f t="shared" si="0"/>
        <v>12935.142</v>
      </c>
    </row>
    <row r="30" spans="1:25" x14ac:dyDescent="0.35">
      <c r="A30" s="8">
        <v>30</v>
      </c>
      <c r="B30" s="1"/>
      <c r="C30" s="1"/>
      <c r="D30" s="1"/>
      <c r="E30" s="1"/>
      <c r="F30" s="1"/>
      <c r="G30" s="1"/>
      <c r="H30" s="1"/>
      <c r="I30" s="1" t="s">
        <v>28</v>
      </c>
      <c r="J30" s="12">
        <v>4333.3900000000003</v>
      </c>
      <c r="K30" s="12">
        <v>14000</v>
      </c>
      <c r="L30" s="12">
        <v>14344.13</v>
      </c>
      <c r="M30" s="12">
        <v>7749.75</v>
      </c>
      <c r="N30" s="12">
        <v>12839.1</v>
      </c>
      <c r="O30" s="12">
        <v>7750</v>
      </c>
      <c r="P30" s="12">
        <v>2477.08</v>
      </c>
      <c r="Q30" s="12">
        <v>9765</v>
      </c>
      <c r="R30" s="12">
        <v>9003.9599999999991</v>
      </c>
      <c r="S30" s="12">
        <v>10395</v>
      </c>
      <c r="T30" s="12">
        <v>0</v>
      </c>
      <c r="U30" s="12">
        <v>6510</v>
      </c>
      <c r="V30" s="12">
        <v>9765</v>
      </c>
      <c r="W30" s="22"/>
      <c r="Y30" s="9">
        <f t="shared" si="0"/>
        <v>8599.5320000000011</v>
      </c>
    </row>
    <row r="31" spans="1:25" x14ac:dyDescent="0.35">
      <c r="A31" s="8">
        <v>31</v>
      </c>
      <c r="B31" s="1"/>
      <c r="C31" s="1"/>
      <c r="D31" s="1"/>
      <c r="E31" s="1"/>
      <c r="F31" s="1"/>
      <c r="G31" s="1"/>
      <c r="H31" s="1"/>
      <c r="I31" s="1" t="s">
        <v>29</v>
      </c>
      <c r="J31" s="12">
        <v>0</v>
      </c>
      <c r="K31" s="12">
        <v>0</v>
      </c>
      <c r="L31" s="12">
        <v>0</v>
      </c>
      <c r="M31" s="12">
        <v>5420</v>
      </c>
      <c r="N31" s="12">
        <v>1845.64</v>
      </c>
      <c r="O31" s="12">
        <v>5420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22"/>
      <c r="Y31" s="9">
        <f t="shared" si="0"/>
        <v>369.12800000000004</v>
      </c>
    </row>
    <row r="32" spans="1:25" x14ac:dyDescent="0.35">
      <c r="A32" s="8">
        <v>32</v>
      </c>
      <c r="B32" s="1"/>
      <c r="C32" s="1"/>
      <c r="D32" s="1"/>
      <c r="E32" s="1"/>
      <c r="F32" s="1"/>
      <c r="G32" s="1"/>
      <c r="H32" s="1"/>
      <c r="I32" s="1" t="s">
        <v>30</v>
      </c>
      <c r="J32" s="12">
        <v>18740.41</v>
      </c>
      <c r="K32" s="12">
        <v>10000</v>
      </c>
      <c r="L32" s="12">
        <v>17268.78</v>
      </c>
      <c r="M32" s="12">
        <v>15251</v>
      </c>
      <c r="N32" s="12">
        <v>21174.31</v>
      </c>
      <c r="O32" s="12">
        <v>15251</v>
      </c>
      <c r="P32" s="12">
        <v>30300.52</v>
      </c>
      <c r="Q32" s="12">
        <v>22770</v>
      </c>
      <c r="R32" s="12">
        <v>27007.79</v>
      </c>
      <c r="S32" s="12">
        <v>24420</v>
      </c>
      <c r="T32" s="12">
        <v>5839.78</v>
      </c>
      <c r="U32" s="12">
        <v>10350</v>
      </c>
      <c r="V32" s="12">
        <v>22770</v>
      </c>
      <c r="W32" s="22"/>
      <c r="Y32" s="9">
        <f t="shared" si="0"/>
        <v>22898.362000000001</v>
      </c>
    </row>
    <row r="33" spans="1:25" x14ac:dyDescent="0.35">
      <c r="A33" s="8">
        <v>33</v>
      </c>
      <c r="B33" s="1"/>
      <c r="C33" s="1"/>
      <c r="D33" s="1"/>
      <c r="E33" s="1"/>
      <c r="F33" s="1"/>
      <c r="G33" s="1"/>
      <c r="H33" s="1"/>
      <c r="I33" s="1" t="s">
        <v>31</v>
      </c>
      <c r="J33" s="12">
        <v>0</v>
      </c>
      <c r="K33" s="12">
        <v>4000</v>
      </c>
      <c r="L33" s="12">
        <v>2556.86</v>
      </c>
      <c r="M33" s="12">
        <v>8765</v>
      </c>
      <c r="N33" s="12">
        <v>3994.59</v>
      </c>
      <c r="O33" s="12">
        <v>8765</v>
      </c>
      <c r="P33" s="12">
        <v>2070.0500000000002</v>
      </c>
      <c r="Q33" s="12">
        <v>2070</v>
      </c>
      <c r="R33" s="12">
        <v>2408.5300000000002</v>
      </c>
      <c r="S33" s="12">
        <v>2220</v>
      </c>
      <c r="T33" s="12">
        <v>1305.8</v>
      </c>
      <c r="U33" s="12">
        <v>2070</v>
      </c>
      <c r="V33" s="12">
        <v>2070</v>
      </c>
      <c r="W33" s="22"/>
      <c r="Y33" s="9">
        <f t="shared" si="0"/>
        <v>2206.0060000000003</v>
      </c>
    </row>
    <row r="34" spans="1:25" x14ac:dyDescent="0.35">
      <c r="A34" s="8">
        <v>34</v>
      </c>
      <c r="B34" s="1"/>
      <c r="C34" s="1"/>
      <c r="D34" s="1"/>
      <c r="E34" s="1"/>
      <c r="F34" s="1"/>
      <c r="G34" s="1"/>
      <c r="H34" s="1"/>
      <c r="I34" s="1" t="s">
        <v>32</v>
      </c>
      <c r="J34" s="12">
        <v>30523.38</v>
      </c>
      <c r="K34" s="12">
        <v>34200</v>
      </c>
      <c r="L34" s="12">
        <v>54103.72</v>
      </c>
      <c r="M34" s="12">
        <v>27000</v>
      </c>
      <c r="N34" s="12">
        <v>37091.61</v>
      </c>
      <c r="O34" s="12">
        <v>27000</v>
      </c>
      <c r="P34" s="12">
        <v>19799.43</v>
      </c>
      <c r="Q34" s="12">
        <v>35805</v>
      </c>
      <c r="R34" s="12">
        <v>12743.3</v>
      </c>
      <c r="S34" s="12">
        <v>38115</v>
      </c>
      <c r="T34" s="12">
        <v>0</v>
      </c>
      <c r="U34" s="12">
        <v>13020</v>
      </c>
      <c r="V34" s="12">
        <v>35805</v>
      </c>
      <c r="W34" s="22"/>
      <c r="Y34" s="9">
        <f t="shared" si="0"/>
        <v>30852.288</v>
      </c>
    </row>
    <row r="35" spans="1:25" x14ac:dyDescent="0.35">
      <c r="A35" s="8">
        <v>35</v>
      </c>
      <c r="B35" s="1"/>
      <c r="C35" s="1"/>
      <c r="D35" s="1"/>
      <c r="E35" s="1"/>
      <c r="F35" s="1"/>
      <c r="G35" s="1"/>
      <c r="H35" s="1"/>
      <c r="I35" s="1" t="s">
        <v>33</v>
      </c>
      <c r="J35" s="12">
        <v>0</v>
      </c>
      <c r="K35" s="12">
        <v>0</v>
      </c>
      <c r="L35" s="12">
        <v>0</v>
      </c>
      <c r="M35" s="12">
        <v>0</v>
      </c>
      <c r="N35" s="12">
        <v>20548.55</v>
      </c>
      <c r="O35" s="12">
        <v>3375</v>
      </c>
      <c r="P35" s="12">
        <v>64651.03</v>
      </c>
      <c r="Q35" s="12">
        <v>19530</v>
      </c>
      <c r="R35" s="12">
        <v>36546.68</v>
      </c>
      <c r="S35" s="12">
        <v>20790</v>
      </c>
      <c r="T35" s="12">
        <v>18961.28</v>
      </c>
      <c r="U35" s="12">
        <v>9765</v>
      </c>
      <c r="V35" s="12">
        <v>22785</v>
      </c>
      <c r="W35" s="22"/>
      <c r="Y35" s="9">
        <f t="shared" si="0"/>
        <v>24349.252</v>
      </c>
    </row>
    <row r="36" spans="1:25" x14ac:dyDescent="0.35">
      <c r="A36" s="8">
        <v>36</v>
      </c>
      <c r="B36" s="1"/>
      <c r="C36" s="1"/>
      <c r="D36" s="1"/>
      <c r="E36" s="1"/>
      <c r="F36" s="1"/>
      <c r="G36" s="1"/>
      <c r="H36" s="1"/>
      <c r="I36" s="1" t="s">
        <v>34</v>
      </c>
      <c r="J36" s="12">
        <v>13608.65</v>
      </c>
      <c r="K36" s="12">
        <v>12600</v>
      </c>
      <c r="L36" s="12">
        <v>6595.56</v>
      </c>
      <c r="M36" s="12">
        <v>11200</v>
      </c>
      <c r="N36" s="12">
        <v>0</v>
      </c>
      <c r="O36" s="12">
        <v>11200</v>
      </c>
      <c r="P36" s="12">
        <v>3347.26</v>
      </c>
      <c r="Q36" s="12">
        <v>9765</v>
      </c>
      <c r="R36" s="12">
        <v>1348.86</v>
      </c>
      <c r="S36" s="12">
        <v>10395</v>
      </c>
      <c r="T36" s="12">
        <v>2834.67</v>
      </c>
      <c r="U36" s="12">
        <v>3255</v>
      </c>
      <c r="V36" s="12">
        <v>9765</v>
      </c>
      <c r="W36" s="22"/>
      <c r="Y36" s="9">
        <f t="shared" si="0"/>
        <v>4980.0660000000007</v>
      </c>
    </row>
    <row r="37" spans="1:25" x14ac:dyDescent="0.35">
      <c r="A37" s="8">
        <v>37</v>
      </c>
      <c r="B37" s="1"/>
      <c r="C37" s="1"/>
      <c r="D37" s="1"/>
      <c r="E37" s="1"/>
      <c r="F37" s="1"/>
      <c r="G37" s="1"/>
      <c r="H37" s="1"/>
      <c r="I37" s="1" t="s">
        <v>35</v>
      </c>
      <c r="J37" s="12">
        <v>0</v>
      </c>
      <c r="K37" s="12">
        <v>5000</v>
      </c>
      <c r="L37" s="12">
        <v>0</v>
      </c>
      <c r="M37" s="12">
        <v>2200</v>
      </c>
      <c r="N37" s="12">
        <v>0</v>
      </c>
      <c r="O37" s="12">
        <v>2200</v>
      </c>
      <c r="P37" s="12">
        <v>0</v>
      </c>
      <c r="Q37" s="12">
        <v>0</v>
      </c>
      <c r="R37" s="12">
        <v>0</v>
      </c>
      <c r="S37" s="12">
        <v>0</v>
      </c>
      <c r="T37" s="12">
        <v>752.89</v>
      </c>
      <c r="U37" s="12">
        <v>0</v>
      </c>
      <c r="V37" s="12">
        <v>0</v>
      </c>
      <c r="W37" s="22"/>
      <c r="Y37" s="9">
        <f t="shared" si="0"/>
        <v>0</v>
      </c>
    </row>
    <row r="38" spans="1:25" x14ac:dyDescent="0.35">
      <c r="A38" s="8">
        <v>38</v>
      </c>
      <c r="B38" s="1"/>
      <c r="C38" s="1"/>
      <c r="D38" s="1"/>
      <c r="E38" s="1"/>
      <c r="F38" s="1"/>
      <c r="G38" s="1"/>
      <c r="H38" s="1"/>
      <c r="I38" s="1" t="s">
        <v>36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22"/>
      <c r="Y38" s="9">
        <f t="shared" si="0"/>
        <v>0</v>
      </c>
    </row>
    <row r="39" spans="1:25" x14ac:dyDescent="0.35">
      <c r="A39" s="8">
        <v>39</v>
      </c>
      <c r="B39" s="1"/>
      <c r="C39" s="1"/>
      <c r="D39" s="1"/>
      <c r="E39" s="1"/>
      <c r="F39" s="1"/>
      <c r="G39" s="1"/>
      <c r="H39" s="1"/>
      <c r="I39" s="1" t="s">
        <v>37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22"/>
      <c r="Y39" s="9">
        <f t="shared" si="0"/>
        <v>0</v>
      </c>
    </row>
    <row r="40" spans="1:25" x14ac:dyDescent="0.35">
      <c r="A40" s="8">
        <v>40</v>
      </c>
      <c r="B40" s="1"/>
      <c r="C40" s="1"/>
      <c r="D40" s="1"/>
      <c r="E40" s="1"/>
      <c r="F40" s="1"/>
      <c r="G40" s="1"/>
      <c r="H40" s="1"/>
      <c r="I40" s="1" t="s">
        <v>38</v>
      </c>
      <c r="J40" s="12">
        <v>0</v>
      </c>
      <c r="K40" s="12">
        <v>22500</v>
      </c>
      <c r="L40" s="12">
        <v>1387.9</v>
      </c>
      <c r="M40" s="12">
        <v>3000</v>
      </c>
      <c r="N40" s="12">
        <v>6768.62</v>
      </c>
      <c r="O40" s="12">
        <v>3000</v>
      </c>
      <c r="P40" s="12">
        <v>18614.45</v>
      </c>
      <c r="Q40" s="12">
        <v>16275</v>
      </c>
      <c r="R40" s="12">
        <v>2348.5500000000002</v>
      </c>
      <c r="S40" s="12">
        <v>17325</v>
      </c>
      <c r="T40" s="12">
        <v>4037.09</v>
      </c>
      <c r="U40" s="12">
        <v>9765</v>
      </c>
      <c r="V40" s="12">
        <v>16275</v>
      </c>
      <c r="W40" s="22"/>
      <c r="Y40" s="9">
        <f t="shared" si="0"/>
        <v>5823.9040000000005</v>
      </c>
    </row>
    <row r="41" spans="1:25" x14ac:dyDescent="0.35">
      <c r="A41" s="8">
        <v>41</v>
      </c>
      <c r="B41" s="1"/>
      <c r="C41" s="1"/>
      <c r="D41" s="1"/>
      <c r="E41" s="1"/>
      <c r="F41" s="1"/>
      <c r="G41" s="1"/>
      <c r="H41" s="1"/>
      <c r="I41" s="1" t="s">
        <v>39</v>
      </c>
      <c r="J41" s="12">
        <v>3422.24</v>
      </c>
      <c r="K41" s="12">
        <v>0</v>
      </c>
      <c r="L41" s="12">
        <v>4642.03</v>
      </c>
      <c r="M41" s="12">
        <v>3000</v>
      </c>
      <c r="N41" s="12">
        <v>0</v>
      </c>
      <c r="O41" s="12">
        <v>3000</v>
      </c>
      <c r="P41" s="12">
        <v>6773.78</v>
      </c>
      <c r="Q41" s="12">
        <v>8280</v>
      </c>
      <c r="R41" s="12">
        <v>5637.26</v>
      </c>
      <c r="S41" s="12">
        <v>8880</v>
      </c>
      <c r="T41" s="12">
        <v>4838.63</v>
      </c>
      <c r="U41" s="12">
        <v>4140</v>
      </c>
      <c r="V41" s="12">
        <v>8280</v>
      </c>
      <c r="W41" s="22"/>
      <c r="Y41" s="9">
        <f t="shared" si="0"/>
        <v>4095.0619999999994</v>
      </c>
    </row>
    <row r="42" spans="1:25" ht="15" thickBot="1" x14ac:dyDescent="0.4">
      <c r="A42" s="8">
        <v>42</v>
      </c>
      <c r="B42" s="1"/>
      <c r="C42" s="1"/>
      <c r="D42" s="1"/>
      <c r="E42" s="1"/>
      <c r="F42" s="1"/>
      <c r="G42" s="1"/>
      <c r="H42" s="1"/>
      <c r="I42" s="1" t="s">
        <v>40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3223.35</v>
      </c>
      <c r="Q42" s="13">
        <v>0</v>
      </c>
      <c r="R42" s="13">
        <v>1493.16</v>
      </c>
      <c r="S42" s="13">
        <v>6660</v>
      </c>
      <c r="T42" s="13">
        <v>0</v>
      </c>
      <c r="U42" s="13">
        <v>2070</v>
      </c>
      <c r="V42" s="13">
        <v>6210</v>
      </c>
      <c r="W42" s="23"/>
      <c r="Y42" s="9">
        <f t="shared" si="0"/>
        <v>943.30200000000002</v>
      </c>
    </row>
    <row r="43" spans="1:25" x14ac:dyDescent="0.35">
      <c r="A43" s="8">
        <v>43</v>
      </c>
      <c r="B43" s="1"/>
      <c r="C43" s="1"/>
      <c r="D43" s="1"/>
      <c r="E43" s="1"/>
      <c r="F43" s="1"/>
      <c r="G43" s="1"/>
      <c r="H43" s="1" t="s">
        <v>41</v>
      </c>
      <c r="I43" s="1"/>
      <c r="J43" s="12">
        <f t="shared" ref="J43:W43" si="2">ROUND(SUM(J21:J42),5)</f>
        <v>197424.88</v>
      </c>
      <c r="K43" s="12">
        <f t="shared" si="2"/>
        <v>193800</v>
      </c>
      <c r="L43" s="12">
        <f t="shared" si="2"/>
        <v>202544.32</v>
      </c>
      <c r="M43" s="12">
        <f t="shared" si="2"/>
        <v>153039.35999999999</v>
      </c>
      <c r="N43" s="12">
        <f t="shared" si="2"/>
        <v>179558.11</v>
      </c>
      <c r="O43" s="12">
        <f t="shared" si="2"/>
        <v>156412</v>
      </c>
      <c r="P43" s="12">
        <f t="shared" si="2"/>
        <v>189687.13</v>
      </c>
      <c r="Q43" s="12">
        <f t="shared" si="2"/>
        <v>247440</v>
      </c>
      <c r="R43" s="12">
        <f t="shared" si="2"/>
        <v>216412.05</v>
      </c>
      <c r="S43" s="12">
        <f t="shared" si="2"/>
        <v>269865</v>
      </c>
      <c r="T43" s="12">
        <f t="shared" si="2"/>
        <v>70685.97</v>
      </c>
      <c r="U43" s="12">
        <f t="shared" si="2"/>
        <v>119880</v>
      </c>
      <c r="V43" s="12">
        <f t="shared" si="2"/>
        <v>256905</v>
      </c>
      <c r="W43" s="21">
        <f t="shared" si="2"/>
        <v>0</v>
      </c>
      <c r="Y43" s="9">
        <f t="shared" si="0"/>
        <v>197125.29800000001</v>
      </c>
    </row>
    <row r="44" spans="1:25" x14ac:dyDescent="0.35">
      <c r="A44" s="8">
        <v>44</v>
      </c>
      <c r="B44" s="1"/>
      <c r="C44" s="1"/>
      <c r="D44" s="1"/>
      <c r="E44" s="1"/>
      <c r="F44" s="1"/>
      <c r="G44" s="1"/>
      <c r="H44" s="1" t="s">
        <v>42</v>
      </c>
      <c r="I44" s="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21"/>
      <c r="Y44" s="9"/>
    </row>
    <row r="45" spans="1:25" x14ac:dyDescent="0.35">
      <c r="A45" s="8">
        <v>45</v>
      </c>
      <c r="B45" s="1"/>
      <c r="C45" s="1"/>
      <c r="D45" s="1"/>
      <c r="E45" s="1"/>
      <c r="F45" s="1"/>
      <c r="G45" s="1"/>
      <c r="H45" s="1"/>
      <c r="I45" s="1" t="s">
        <v>43</v>
      </c>
      <c r="J45" s="12">
        <v>4260.0600000000004</v>
      </c>
      <c r="K45" s="12">
        <v>18000</v>
      </c>
      <c r="L45" s="12">
        <v>12996.9</v>
      </c>
      <c r="M45" s="12">
        <v>9100</v>
      </c>
      <c r="N45" s="12">
        <v>4238.9399999999996</v>
      </c>
      <c r="O45" s="12">
        <v>9100</v>
      </c>
      <c r="P45" s="12">
        <v>4907.33</v>
      </c>
      <c r="Q45" s="12">
        <v>26040</v>
      </c>
      <c r="R45" s="12">
        <v>3617.58</v>
      </c>
      <c r="S45" s="12">
        <v>27720</v>
      </c>
      <c r="T45" s="12">
        <v>3543.34</v>
      </c>
      <c r="U45" s="12">
        <v>13020</v>
      </c>
      <c r="V45" s="12">
        <v>26040</v>
      </c>
      <c r="W45" s="22"/>
      <c r="Y45" s="9">
        <f t="shared" si="0"/>
        <v>6004.1619999999994</v>
      </c>
    </row>
    <row r="46" spans="1:25" x14ac:dyDescent="0.35">
      <c r="A46" s="8">
        <v>46</v>
      </c>
      <c r="B46" s="1"/>
      <c r="C46" s="1"/>
      <c r="D46" s="1"/>
      <c r="E46" s="1"/>
      <c r="F46" s="1"/>
      <c r="G46" s="1"/>
      <c r="H46" s="1"/>
      <c r="I46" s="1" t="s">
        <v>44</v>
      </c>
      <c r="J46" s="12">
        <v>0</v>
      </c>
      <c r="K46" s="12">
        <v>10500</v>
      </c>
      <c r="L46" s="12">
        <v>7975.75</v>
      </c>
      <c r="M46" s="12">
        <v>0</v>
      </c>
      <c r="N46" s="12">
        <v>4495.2700000000004</v>
      </c>
      <c r="O46" s="12">
        <v>0</v>
      </c>
      <c r="P46" s="12">
        <v>0</v>
      </c>
      <c r="Q46" s="12">
        <v>3255</v>
      </c>
      <c r="R46" s="12">
        <v>2652.17</v>
      </c>
      <c r="S46" s="12">
        <v>3465</v>
      </c>
      <c r="T46" s="12">
        <v>0</v>
      </c>
      <c r="U46" s="12">
        <v>0</v>
      </c>
      <c r="V46" s="12">
        <v>3255</v>
      </c>
      <c r="W46" s="22"/>
      <c r="Y46" s="9">
        <f t="shared" si="0"/>
        <v>3024.6379999999999</v>
      </c>
    </row>
    <row r="47" spans="1:25" ht="15" thickBot="1" x14ac:dyDescent="0.4">
      <c r="A47" s="8">
        <v>47</v>
      </c>
      <c r="B47" s="1"/>
      <c r="C47" s="1"/>
      <c r="D47" s="1"/>
      <c r="E47" s="1"/>
      <c r="F47" s="1"/>
      <c r="G47" s="1"/>
      <c r="H47" s="1"/>
      <c r="I47" s="1" t="s">
        <v>45</v>
      </c>
      <c r="J47" s="13">
        <v>13110.89</v>
      </c>
      <c r="K47" s="13">
        <v>16000</v>
      </c>
      <c r="L47" s="13">
        <v>7758.15</v>
      </c>
      <c r="M47" s="13">
        <v>4600</v>
      </c>
      <c r="N47" s="13">
        <v>0</v>
      </c>
      <c r="O47" s="13">
        <v>4599</v>
      </c>
      <c r="P47" s="13">
        <v>2518.85</v>
      </c>
      <c r="Q47" s="13">
        <v>6210</v>
      </c>
      <c r="R47" s="13">
        <v>3893.05</v>
      </c>
      <c r="S47" s="13">
        <v>6660</v>
      </c>
      <c r="T47" s="13">
        <v>0</v>
      </c>
      <c r="U47" s="13">
        <v>4140</v>
      </c>
      <c r="V47" s="13">
        <v>6210</v>
      </c>
      <c r="W47" s="23"/>
      <c r="Y47" s="9">
        <f t="shared" si="0"/>
        <v>5456.1880000000001</v>
      </c>
    </row>
    <row r="48" spans="1:25" x14ac:dyDescent="0.35">
      <c r="A48" s="8">
        <v>48</v>
      </c>
      <c r="B48" s="1"/>
      <c r="C48" s="1"/>
      <c r="D48" s="1"/>
      <c r="E48" s="1"/>
      <c r="F48" s="1"/>
      <c r="G48" s="1"/>
      <c r="H48" s="1" t="s">
        <v>46</v>
      </c>
      <c r="I48" s="1"/>
      <c r="J48" s="12">
        <f t="shared" ref="J48:W48" si="3">ROUND(SUM(J44:J47),5)</f>
        <v>17370.95</v>
      </c>
      <c r="K48" s="12">
        <f t="shared" si="3"/>
        <v>44500</v>
      </c>
      <c r="L48" s="12">
        <f t="shared" si="3"/>
        <v>28730.799999999999</v>
      </c>
      <c r="M48" s="12">
        <f t="shared" si="3"/>
        <v>13700</v>
      </c>
      <c r="N48" s="12">
        <f t="shared" si="3"/>
        <v>8734.2099999999991</v>
      </c>
      <c r="O48" s="12">
        <f t="shared" si="3"/>
        <v>13699</v>
      </c>
      <c r="P48" s="12">
        <f t="shared" si="3"/>
        <v>7426.18</v>
      </c>
      <c r="Q48" s="12">
        <f t="shared" si="3"/>
        <v>35505</v>
      </c>
      <c r="R48" s="12">
        <f t="shared" si="3"/>
        <v>10162.799999999999</v>
      </c>
      <c r="S48" s="12">
        <f t="shared" si="3"/>
        <v>37845</v>
      </c>
      <c r="T48" s="12">
        <f t="shared" si="3"/>
        <v>3543.34</v>
      </c>
      <c r="U48" s="12">
        <f t="shared" si="3"/>
        <v>17160</v>
      </c>
      <c r="V48" s="12">
        <f t="shared" si="3"/>
        <v>35505</v>
      </c>
      <c r="W48" s="21">
        <f t="shared" si="3"/>
        <v>0</v>
      </c>
      <c r="Y48" s="9">
        <f t="shared" si="0"/>
        <v>14484.988000000001</v>
      </c>
    </row>
    <row r="49" spans="1:26" x14ac:dyDescent="0.35">
      <c r="A49" s="8">
        <v>49</v>
      </c>
      <c r="B49" s="1"/>
      <c r="C49" s="1"/>
      <c r="D49" s="1"/>
      <c r="E49" s="1"/>
      <c r="F49" s="1"/>
      <c r="G49" s="1"/>
      <c r="H49" s="1" t="s">
        <v>47</v>
      </c>
      <c r="I49" s="1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21"/>
      <c r="Y49" s="9"/>
    </row>
    <row r="50" spans="1:26" x14ac:dyDescent="0.35">
      <c r="A50" s="8">
        <v>50</v>
      </c>
      <c r="B50" s="1"/>
      <c r="C50" s="1"/>
      <c r="D50" s="1"/>
      <c r="E50" s="1"/>
      <c r="F50" s="1"/>
      <c r="G50" s="1"/>
      <c r="H50" s="1"/>
      <c r="I50" s="1" t="s">
        <v>48</v>
      </c>
      <c r="J50" s="12">
        <v>19498.669999999998</v>
      </c>
      <c r="K50" s="12">
        <v>12000</v>
      </c>
      <c r="L50" s="12">
        <v>10852.07</v>
      </c>
      <c r="M50" s="12">
        <v>23000</v>
      </c>
      <c r="N50" s="12">
        <v>22709.72</v>
      </c>
      <c r="O50" s="12">
        <v>23000</v>
      </c>
      <c r="P50" s="12">
        <v>28917.82</v>
      </c>
      <c r="Q50" s="12">
        <v>16275</v>
      </c>
      <c r="R50" s="12">
        <v>26750.16</v>
      </c>
      <c r="S50" s="12">
        <v>17325</v>
      </c>
      <c r="T50" s="12">
        <v>22111.06</v>
      </c>
      <c r="U50" s="12">
        <v>9765</v>
      </c>
      <c r="V50" s="12">
        <v>16275</v>
      </c>
      <c r="W50" s="22"/>
      <c r="Y50" s="9">
        <f t="shared" si="0"/>
        <v>21745.688000000002</v>
      </c>
    </row>
    <row r="51" spans="1:26" x14ac:dyDescent="0.35">
      <c r="A51" s="8">
        <v>51</v>
      </c>
      <c r="B51" s="1"/>
      <c r="C51" s="1"/>
      <c r="D51" s="1"/>
      <c r="E51" s="1"/>
      <c r="F51" s="1"/>
      <c r="G51" s="1"/>
      <c r="H51" s="1"/>
      <c r="I51" s="1" t="s">
        <v>49</v>
      </c>
      <c r="J51" s="12">
        <v>6595.97</v>
      </c>
      <c r="K51" s="12">
        <v>3000</v>
      </c>
      <c r="L51" s="12">
        <v>0</v>
      </c>
      <c r="M51" s="12">
        <v>10450</v>
      </c>
      <c r="N51" s="12">
        <v>229.18</v>
      </c>
      <c r="O51" s="12">
        <v>10449</v>
      </c>
      <c r="P51" s="12">
        <v>4520.78</v>
      </c>
      <c r="Q51" s="12">
        <v>3255</v>
      </c>
      <c r="R51" s="12">
        <v>0</v>
      </c>
      <c r="S51" s="12">
        <v>3465</v>
      </c>
      <c r="T51" s="12">
        <v>0</v>
      </c>
      <c r="U51" s="12">
        <v>0</v>
      </c>
      <c r="V51" s="12">
        <v>3255</v>
      </c>
      <c r="W51" s="22"/>
      <c r="Y51" s="9">
        <f t="shared" si="0"/>
        <v>2269.1860000000001</v>
      </c>
    </row>
    <row r="52" spans="1:26" x14ac:dyDescent="0.35">
      <c r="A52" s="8">
        <v>52</v>
      </c>
      <c r="B52" s="1"/>
      <c r="C52" s="1"/>
      <c r="D52" s="1"/>
      <c r="E52" s="1"/>
      <c r="F52" s="1"/>
      <c r="G52" s="1"/>
      <c r="H52" s="1"/>
      <c r="I52" s="1" t="s">
        <v>50</v>
      </c>
      <c r="J52" s="12">
        <v>2508.25</v>
      </c>
      <c r="K52" s="12">
        <v>2000</v>
      </c>
      <c r="L52" s="12">
        <v>1548.86</v>
      </c>
      <c r="M52" s="12">
        <v>7480</v>
      </c>
      <c r="N52" s="12">
        <v>1833.26</v>
      </c>
      <c r="O52" s="12">
        <v>7480</v>
      </c>
      <c r="P52" s="12">
        <v>3538.02</v>
      </c>
      <c r="Q52" s="12">
        <v>6210</v>
      </c>
      <c r="R52" s="12">
        <v>4426.8599999999997</v>
      </c>
      <c r="S52" s="12">
        <v>6660</v>
      </c>
      <c r="T52" s="12">
        <v>0</v>
      </c>
      <c r="U52" s="12">
        <v>6210</v>
      </c>
      <c r="V52" s="12">
        <v>6210</v>
      </c>
      <c r="W52" s="22"/>
      <c r="Y52" s="9">
        <f t="shared" si="0"/>
        <v>2771.05</v>
      </c>
    </row>
    <row r="53" spans="1:26" x14ac:dyDescent="0.35">
      <c r="A53" s="8">
        <v>53</v>
      </c>
      <c r="B53" s="1"/>
      <c r="C53" s="1"/>
      <c r="D53" s="1"/>
      <c r="E53" s="1"/>
      <c r="F53" s="1"/>
      <c r="G53" s="1"/>
      <c r="H53" s="1"/>
      <c r="I53" s="1" t="s">
        <v>51</v>
      </c>
      <c r="J53" s="12">
        <v>19913.419999999998</v>
      </c>
      <c r="K53" s="12">
        <v>17500</v>
      </c>
      <c r="L53" s="12">
        <v>22492.38</v>
      </c>
      <c r="M53" s="12">
        <v>24009</v>
      </c>
      <c r="N53" s="12">
        <v>18920.21</v>
      </c>
      <c r="O53" s="12">
        <v>24009</v>
      </c>
      <c r="P53" s="12">
        <v>10506.89</v>
      </c>
      <c r="Q53" s="12">
        <v>14490</v>
      </c>
      <c r="R53" s="12">
        <v>25558.69</v>
      </c>
      <c r="S53" s="12">
        <v>15540</v>
      </c>
      <c r="T53" s="12">
        <v>1334.8</v>
      </c>
      <c r="U53" s="12">
        <v>6210</v>
      </c>
      <c r="V53" s="12">
        <v>14490</v>
      </c>
      <c r="W53" s="22"/>
      <c r="Y53" s="9">
        <f t="shared" si="0"/>
        <v>19478.317999999999</v>
      </c>
    </row>
    <row r="54" spans="1:26" x14ac:dyDescent="0.35">
      <c r="A54" s="8">
        <v>54</v>
      </c>
      <c r="B54" s="1"/>
      <c r="C54" s="1"/>
      <c r="D54" s="1"/>
      <c r="E54" s="1"/>
      <c r="F54" s="1"/>
      <c r="G54" s="1"/>
      <c r="H54" s="1"/>
      <c r="I54" s="1" t="s">
        <v>52</v>
      </c>
      <c r="J54" s="12">
        <v>306.62</v>
      </c>
      <c r="K54" s="12">
        <v>1000</v>
      </c>
      <c r="L54" s="12">
        <v>0</v>
      </c>
      <c r="M54" s="12">
        <v>0</v>
      </c>
      <c r="N54" s="12">
        <v>443.45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22"/>
      <c r="Y54" s="9">
        <f t="shared" si="0"/>
        <v>150.01399999999998</v>
      </c>
    </row>
    <row r="55" spans="1:26" x14ac:dyDescent="0.35">
      <c r="A55" s="8">
        <v>55</v>
      </c>
      <c r="B55" s="1"/>
      <c r="C55" s="1"/>
      <c r="D55" s="1"/>
      <c r="E55" s="1"/>
      <c r="F55" s="1"/>
      <c r="G55" s="1"/>
      <c r="H55" s="1"/>
      <c r="I55" s="1" t="s">
        <v>53</v>
      </c>
      <c r="J55" s="12">
        <v>2519.16</v>
      </c>
      <c r="K55" s="12">
        <v>2000</v>
      </c>
      <c r="L55" s="12">
        <v>7815.05</v>
      </c>
      <c r="M55" s="12">
        <v>2114</v>
      </c>
      <c r="N55" s="12">
        <v>954.2</v>
      </c>
      <c r="O55" s="12">
        <v>2114</v>
      </c>
      <c r="P55" s="12">
        <v>4352</v>
      </c>
      <c r="Q55" s="12">
        <v>3825</v>
      </c>
      <c r="R55" s="12">
        <v>0</v>
      </c>
      <c r="S55" s="12">
        <v>3825</v>
      </c>
      <c r="T55" s="12">
        <v>0</v>
      </c>
      <c r="U55" s="12">
        <v>2550</v>
      </c>
      <c r="V55" s="12">
        <v>3825</v>
      </c>
      <c r="W55" s="22"/>
      <c r="Y55" s="9">
        <f t="shared" si="0"/>
        <v>3128.0819999999999</v>
      </c>
    </row>
    <row r="56" spans="1:26" x14ac:dyDescent="0.35">
      <c r="A56" s="8">
        <v>56</v>
      </c>
      <c r="B56" s="1"/>
      <c r="C56" s="1"/>
      <c r="D56" s="1"/>
      <c r="E56" s="1"/>
      <c r="F56" s="1"/>
      <c r="G56" s="1"/>
      <c r="H56" s="1"/>
      <c r="I56" s="1" t="s">
        <v>54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22"/>
      <c r="Y56" s="9">
        <f t="shared" si="0"/>
        <v>0</v>
      </c>
    </row>
    <row r="57" spans="1:26" x14ac:dyDescent="0.35">
      <c r="A57" s="8">
        <v>57</v>
      </c>
      <c r="B57" s="1"/>
      <c r="C57" s="1"/>
      <c r="D57" s="1"/>
      <c r="E57" s="1"/>
      <c r="F57" s="1"/>
      <c r="G57" s="1"/>
      <c r="H57" s="1"/>
      <c r="I57" s="1" t="s">
        <v>55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22"/>
      <c r="Y57" s="9">
        <f t="shared" si="0"/>
        <v>0</v>
      </c>
    </row>
    <row r="58" spans="1:26" x14ac:dyDescent="0.35">
      <c r="A58" s="8">
        <v>58</v>
      </c>
      <c r="B58" s="1"/>
      <c r="C58" s="1"/>
      <c r="D58" s="1"/>
      <c r="E58" s="1"/>
      <c r="F58" s="1"/>
      <c r="G58" s="1"/>
      <c r="H58" s="1"/>
      <c r="I58" s="1" t="s">
        <v>56</v>
      </c>
      <c r="J58" s="12">
        <v>933.53</v>
      </c>
      <c r="K58" s="12">
        <v>7200</v>
      </c>
      <c r="L58" s="12">
        <v>0</v>
      </c>
      <c r="M58" s="12">
        <v>3817</v>
      </c>
      <c r="N58" s="12">
        <v>1115.8900000000001</v>
      </c>
      <c r="O58" s="12">
        <v>3817</v>
      </c>
      <c r="P58" s="12">
        <v>5106</v>
      </c>
      <c r="Q58" s="12">
        <v>0</v>
      </c>
      <c r="R58" s="12">
        <v>0</v>
      </c>
      <c r="S58" s="12">
        <v>0</v>
      </c>
      <c r="T58" s="12">
        <v>603.91999999999996</v>
      </c>
      <c r="U58" s="12">
        <v>0</v>
      </c>
      <c r="V58" s="12">
        <v>0</v>
      </c>
      <c r="W58" s="22"/>
      <c r="Y58" s="9">
        <f t="shared" si="0"/>
        <v>1431.0840000000001</v>
      </c>
    </row>
    <row r="59" spans="1:26" x14ac:dyDescent="0.35">
      <c r="A59" s="8">
        <v>59</v>
      </c>
      <c r="B59" s="1"/>
      <c r="C59" s="1"/>
      <c r="D59" s="1"/>
      <c r="E59" s="1"/>
      <c r="F59" s="1"/>
      <c r="G59" s="1"/>
      <c r="H59" s="1"/>
      <c r="I59" s="1" t="s">
        <v>57</v>
      </c>
      <c r="J59" s="12">
        <v>18660.66</v>
      </c>
      <c r="K59" s="12">
        <v>6000</v>
      </c>
      <c r="L59" s="12">
        <v>20508.91</v>
      </c>
      <c r="M59" s="12">
        <v>5733</v>
      </c>
      <c r="N59" s="12">
        <v>4454.17</v>
      </c>
      <c r="O59" s="12">
        <v>5732</v>
      </c>
      <c r="P59" s="12">
        <v>5134.43</v>
      </c>
      <c r="Q59" s="12">
        <v>12420</v>
      </c>
      <c r="R59" s="12">
        <v>2296.66</v>
      </c>
      <c r="S59" s="12">
        <v>13320</v>
      </c>
      <c r="T59" s="12">
        <v>7675.17</v>
      </c>
      <c r="U59" s="12">
        <v>6210</v>
      </c>
      <c r="V59" s="12">
        <v>12420</v>
      </c>
      <c r="W59" s="22"/>
      <c r="Y59" s="9">
        <f t="shared" si="0"/>
        <v>10210.966</v>
      </c>
    </row>
    <row r="60" spans="1:26" x14ac:dyDescent="0.35">
      <c r="A60" s="8">
        <v>60</v>
      </c>
      <c r="B60" s="1"/>
      <c r="C60" s="1"/>
      <c r="D60" s="1"/>
      <c r="E60" s="1"/>
      <c r="F60" s="1"/>
      <c r="G60" s="1"/>
      <c r="H60" s="1"/>
      <c r="I60" s="1" t="s">
        <v>574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1983.5</v>
      </c>
      <c r="S60" s="12">
        <v>0</v>
      </c>
      <c r="T60" s="12">
        <v>0</v>
      </c>
      <c r="U60" s="12">
        <v>0</v>
      </c>
      <c r="V60" s="12"/>
      <c r="W60" s="22"/>
      <c r="Y60" s="9">
        <f t="shared" si="0"/>
        <v>396.7</v>
      </c>
      <c r="Z60" s="19" t="s">
        <v>641</v>
      </c>
    </row>
    <row r="61" spans="1:26" x14ac:dyDescent="0.35">
      <c r="A61" s="8">
        <v>61</v>
      </c>
      <c r="B61" s="1"/>
      <c r="C61" s="1"/>
      <c r="D61" s="1"/>
      <c r="E61" s="1"/>
      <c r="F61" s="1"/>
      <c r="G61" s="1"/>
      <c r="H61" s="1"/>
      <c r="I61" s="1" t="s">
        <v>58</v>
      </c>
      <c r="J61" s="12">
        <v>5816.5</v>
      </c>
      <c r="K61" s="12">
        <v>3000</v>
      </c>
      <c r="L61" s="12">
        <v>7237.2</v>
      </c>
      <c r="M61" s="12">
        <v>7187</v>
      </c>
      <c r="N61" s="12">
        <v>13156.48</v>
      </c>
      <c r="O61" s="12">
        <v>7185</v>
      </c>
      <c r="P61" s="12">
        <v>5881.58</v>
      </c>
      <c r="Q61" s="12">
        <v>9765</v>
      </c>
      <c r="R61" s="12">
        <v>7855.87</v>
      </c>
      <c r="S61" s="12">
        <v>10395</v>
      </c>
      <c r="T61" s="12">
        <v>0</v>
      </c>
      <c r="U61" s="12">
        <v>6510</v>
      </c>
      <c r="V61" s="12">
        <v>9765</v>
      </c>
      <c r="W61" s="22"/>
      <c r="Y61" s="9">
        <f t="shared" si="0"/>
        <v>7989.5260000000007</v>
      </c>
    </row>
    <row r="62" spans="1:26" x14ac:dyDescent="0.35">
      <c r="A62" s="8">
        <v>62</v>
      </c>
      <c r="B62" s="1"/>
      <c r="C62" s="1"/>
      <c r="D62" s="1"/>
      <c r="E62" s="1"/>
      <c r="F62" s="1"/>
      <c r="G62" s="1"/>
      <c r="H62" s="1"/>
      <c r="I62" s="1" t="s">
        <v>575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/>
      <c r="W62" s="22"/>
      <c r="Y62" s="9">
        <f t="shared" si="0"/>
        <v>0</v>
      </c>
    </row>
    <row r="63" spans="1:26" x14ac:dyDescent="0.35">
      <c r="A63" s="8">
        <v>63</v>
      </c>
      <c r="B63" s="1"/>
      <c r="C63" s="1"/>
      <c r="D63" s="1"/>
      <c r="E63" s="1"/>
      <c r="F63" s="1"/>
      <c r="G63" s="1"/>
      <c r="H63" s="1"/>
      <c r="I63" s="1" t="s">
        <v>59</v>
      </c>
      <c r="J63" s="12">
        <v>59924.79</v>
      </c>
      <c r="K63" s="12">
        <v>40500</v>
      </c>
      <c r="L63" s="12">
        <v>42240.15</v>
      </c>
      <c r="M63" s="12">
        <v>59913</v>
      </c>
      <c r="N63" s="12">
        <v>82516.59</v>
      </c>
      <c r="O63" s="12">
        <v>59912</v>
      </c>
      <c r="P63" s="12">
        <v>76064.61</v>
      </c>
      <c r="Q63" s="12">
        <v>71460</v>
      </c>
      <c r="R63" s="12">
        <v>69129.240000000005</v>
      </c>
      <c r="S63" s="12">
        <v>75240</v>
      </c>
      <c r="T63" s="12">
        <v>48528.58</v>
      </c>
      <c r="U63" s="12">
        <v>29775</v>
      </c>
      <c r="V63" s="12">
        <v>71460</v>
      </c>
      <c r="W63" s="22"/>
      <c r="Y63" s="9">
        <f t="shared" si="0"/>
        <v>65975.076000000001</v>
      </c>
    </row>
    <row r="64" spans="1:26" x14ac:dyDescent="0.35">
      <c r="A64" s="8">
        <v>64</v>
      </c>
      <c r="B64" s="1"/>
      <c r="C64" s="1"/>
      <c r="D64" s="1"/>
      <c r="E64" s="1"/>
      <c r="F64" s="1"/>
      <c r="G64" s="1"/>
      <c r="H64" s="1"/>
      <c r="I64" s="1" t="s">
        <v>60</v>
      </c>
      <c r="J64" s="12">
        <v>6075.49</v>
      </c>
      <c r="K64" s="12">
        <v>9000</v>
      </c>
      <c r="L64" s="12">
        <v>14575.01</v>
      </c>
      <c r="M64" s="12">
        <v>19277</v>
      </c>
      <c r="N64" s="12">
        <v>9385.3700000000008</v>
      </c>
      <c r="O64" s="12">
        <v>19277</v>
      </c>
      <c r="P64" s="12">
        <v>12326.49</v>
      </c>
      <c r="Q64" s="12">
        <v>11910</v>
      </c>
      <c r="R64" s="12">
        <v>9985.8700000000008</v>
      </c>
      <c r="S64" s="12">
        <v>12540</v>
      </c>
      <c r="T64" s="12">
        <v>9651.17</v>
      </c>
      <c r="U64" s="12">
        <v>5955</v>
      </c>
      <c r="V64" s="12">
        <v>11910</v>
      </c>
      <c r="W64" s="22"/>
      <c r="Y64" s="9">
        <f t="shared" si="0"/>
        <v>10469.646000000001</v>
      </c>
    </row>
    <row r="65" spans="1:25" x14ac:dyDescent="0.35">
      <c r="A65" s="8">
        <v>65</v>
      </c>
      <c r="B65" s="1"/>
      <c r="C65" s="1"/>
      <c r="D65" s="1"/>
      <c r="E65" s="1"/>
      <c r="F65" s="1"/>
      <c r="G65" s="1"/>
      <c r="H65" s="1"/>
      <c r="I65" s="1" t="s">
        <v>61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22"/>
      <c r="Y65" s="9">
        <f t="shared" si="0"/>
        <v>0</v>
      </c>
    </row>
    <row r="66" spans="1:25" x14ac:dyDescent="0.35">
      <c r="A66" s="8">
        <v>66</v>
      </c>
      <c r="B66" s="1"/>
      <c r="C66" s="1"/>
      <c r="D66" s="1"/>
      <c r="E66" s="1"/>
      <c r="F66" s="1"/>
      <c r="G66" s="1"/>
      <c r="H66" s="1"/>
      <c r="I66" s="1" t="s">
        <v>62</v>
      </c>
      <c r="J66" s="12">
        <v>14196.59</v>
      </c>
      <c r="K66" s="12">
        <v>12800</v>
      </c>
      <c r="L66" s="12">
        <v>21607.37</v>
      </c>
      <c r="M66" s="12">
        <v>25838</v>
      </c>
      <c r="N66" s="12">
        <v>22060.63</v>
      </c>
      <c r="O66" s="12">
        <v>25837</v>
      </c>
      <c r="P66" s="12">
        <v>11254.25</v>
      </c>
      <c r="Q66" s="12">
        <v>14490</v>
      </c>
      <c r="R66" s="12">
        <v>12119.56</v>
      </c>
      <c r="S66" s="12">
        <v>15540</v>
      </c>
      <c r="T66" s="12">
        <v>4535.33</v>
      </c>
      <c r="U66" s="12">
        <v>6210</v>
      </c>
      <c r="V66" s="12">
        <v>14490</v>
      </c>
      <c r="W66" s="22"/>
      <c r="Y66" s="9">
        <f t="shared" si="0"/>
        <v>16247.679999999998</v>
      </c>
    </row>
    <row r="67" spans="1:25" ht="15" thickBot="1" x14ac:dyDescent="0.4">
      <c r="A67" s="8">
        <v>67</v>
      </c>
      <c r="B67" s="1"/>
      <c r="C67" s="1"/>
      <c r="D67" s="1"/>
      <c r="E67" s="1"/>
      <c r="F67" s="1"/>
      <c r="G67" s="1"/>
      <c r="H67" s="1"/>
      <c r="I67" s="1" t="s">
        <v>63</v>
      </c>
      <c r="J67" s="13">
        <v>2766.72</v>
      </c>
      <c r="K67" s="13">
        <v>4500</v>
      </c>
      <c r="L67" s="13">
        <v>0</v>
      </c>
      <c r="M67" s="13">
        <v>8528</v>
      </c>
      <c r="N67" s="13">
        <v>2498.63</v>
      </c>
      <c r="O67" s="13">
        <v>8528</v>
      </c>
      <c r="P67" s="13">
        <v>6027.86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23"/>
      <c r="Y67" s="9">
        <f t="shared" si="0"/>
        <v>2258.6419999999998</v>
      </c>
    </row>
    <row r="68" spans="1:25" x14ac:dyDescent="0.35">
      <c r="A68" s="8">
        <v>68</v>
      </c>
      <c r="B68" s="1"/>
      <c r="C68" s="1"/>
      <c r="D68" s="1"/>
      <c r="E68" s="1"/>
      <c r="F68" s="1"/>
      <c r="G68" s="1"/>
      <c r="H68" s="1" t="s">
        <v>64</v>
      </c>
      <c r="I68" s="1"/>
      <c r="J68" s="12">
        <f t="shared" ref="J68:W68" si="4">ROUND(SUM(J49:J67),5)</f>
        <v>159716.37</v>
      </c>
      <c r="K68" s="12">
        <f t="shared" si="4"/>
        <v>120500</v>
      </c>
      <c r="L68" s="12">
        <f t="shared" si="4"/>
        <v>148877</v>
      </c>
      <c r="M68" s="12">
        <f t="shared" si="4"/>
        <v>197346</v>
      </c>
      <c r="N68" s="12">
        <f t="shared" si="4"/>
        <v>180277.78</v>
      </c>
      <c r="O68" s="12">
        <f t="shared" si="4"/>
        <v>197340</v>
      </c>
      <c r="P68" s="12">
        <f t="shared" si="4"/>
        <v>173630.73</v>
      </c>
      <c r="Q68" s="12">
        <f t="shared" si="4"/>
        <v>164100</v>
      </c>
      <c r="R68" s="12">
        <f t="shared" si="4"/>
        <v>160106.41</v>
      </c>
      <c r="S68" s="12">
        <f t="shared" si="4"/>
        <v>173850</v>
      </c>
      <c r="T68" s="12">
        <f t="shared" si="4"/>
        <v>94440.03</v>
      </c>
      <c r="U68" s="12">
        <f t="shared" si="4"/>
        <v>79395</v>
      </c>
      <c r="V68" s="12">
        <f t="shared" si="4"/>
        <v>164100</v>
      </c>
      <c r="W68" s="21">
        <f t="shared" si="4"/>
        <v>0</v>
      </c>
      <c r="Y68" s="9">
        <f t="shared" si="0"/>
        <v>164521.658</v>
      </c>
    </row>
    <row r="69" spans="1:25" x14ac:dyDescent="0.35">
      <c r="A69" s="8">
        <v>69</v>
      </c>
      <c r="B69" s="1"/>
      <c r="C69" s="1"/>
      <c r="D69" s="1"/>
      <c r="E69" s="1"/>
      <c r="F69" s="1"/>
      <c r="G69" s="1"/>
      <c r="H69" s="1" t="s">
        <v>65</v>
      </c>
      <c r="I69" s="1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21"/>
      <c r="Y69" s="9"/>
    </row>
    <row r="70" spans="1:25" x14ac:dyDescent="0.35">
      <c r="A70" s="8">
        <v>70</v>
      </c>
      <c r="B70" s="1"/>
      <c r="C70" s="1"/>
      <c r="D70" s="1"/>
      <c r="E70" s="1"/>
      <c r="F70" s="1"/>
      <c r="G70" s="1"/>
      <c r="H70" s="1"/>
      <c r="I70" s="1" t="s">
        <v>66</v>
      </c>
      <c r="J70" s="12">
        <v>52369.54</v>
      </c>
      <c r="K70" s="12">
        <v>45500</v>
      </c>
      <c r="L70" s="12">
        <v>34906.300000000003</v>
      </c>
      <c r="M70" s="12">
        <v>45230</v>
      </c>
      <c r="N70" s="12">
        <v>18516.3</v>
      </c>
      <c r="O70" s="12">
        <v>42570</v>
      </c>
      <c r="P70" s="12">
        <v>26112.32</v>
      </c>
      <c r="Q70" s="12">
        <v>39060</v>
      </c>
      <c r="R70" s="12">
        <v>45202.47</v>
      </c>
      <c r="S70" s="12">
        <v>41580</v>
      </c>
      <c r="T70" s="12">
        <v>20951.7</v>
      </c>
      <c r="U70" s="12">
        <v>16275</v>
      </c>
      <c r="V70" s="12">
        <v>39060</v>
      </c>
      <c r="W70" s="22"/>
      <c r="Y70" s="9">
        <f t="shared" si="0"/>
        <v>35421.385999999999</v>
      </c>
    </row>
    <row r="71" spans="1:25" x14ac:dyDescent="0.35">
      <c r="A71" s="8">
        <v>71</v>
      </c>
      <c r="B71" s="1"/>
      <c r="C71" s="1"/>
      <c r="D71" s="1"/>
      <c r="E71" s="1"/>
      <c r="F71" s="1"/>
      <c r="G71" s="1"/>
      <c r="H71" s="1"/>
      <c r="I71" s="1" t="s">
        <v>67</v>
      </c>
      <c r="J71" s="12">
        <v>30644.6</v>
      </c>
      <c r="K71" s="12">
        <v>22500</v>
      </c>
      <c r="L71" s="12">
        <v>39242.120000000003</v>
      </c>
      <c r="M71" s="12">
        <v>53736</v>
      </c>
      <c r="N71" s="12">
        <v>23212.2</v>
      </c>
      <c r="O71" s="12">
        <v>50575</v>
      </c>
      <c r="P71" s="12">
        <v>34229.82</v>
      </c>
      <c r="Q71" s="12">
        <v>39060</v>
      </c>
      <c r="R71" s="12">
        <v>37331.199999999997</v>
      </c>
      <c r="S71" s="12">
        <v>41580</v>
      </c>
      <c r="T71" s="12">
        <v>22013.64</v>
      </c>
      <c r="U71" s="12">
        <v>9765</v>
      </c>
      <c r="V71" s="12">
        <v>39060</v>
      </c>
      <c r="W71" s="22"/>
      <c r="Y71" s="9">
        <f t="shared" si="0"/>
        <v>32931.987999999998</v>
      </c>
    </row>
    <row r="72" spans="1:25" x14ac:dyDescent="0.35">
      <c r="A72" s="8">
        <v>72</v>
      </c>
      <c r="B72" s="1"/>
      <c r="C72" s="1"/>
      <c r="D72" s="1"/>
      <c r="E72" s="1"/>
      <c r="F72" s="1"/>
      <c r="G72" s="1"/>
      <c r="H72" s="1"/>
      <c r="I72" s="1" t="s">
        <v>68</v>
      </c>
      <c r="J72" s="12">
        <v>2045.77</v>
      </c>
      <c r="K72" s="12">
        <v>8000</v>
      </c>
      <c r="L72" s="12">
        <v>4125.8599999999997</v>
      </c>
      <c r="M72" s="12">
        <v>13027.52</v>
      </c>
      <c r="N72" s="12">
        <v>3510.19</v>
      </c>
      <c r="O72" s="12">
        <v>13024</v>
      </c>
      <c r="P72" s="12">
        <v>566.84</v>
      </c>
      <c r="Q72" s="12">
        <v>6210</v>
      </c>
      <c r="R72" s="12">
        <v>10910.76</v>
      </c>
      <c r="S72" s="12">
        <v>6660</v>
      </c>
      <c r="T72" s="12">
        <v>1207.8399999999999</v>
      </c>
      <c r="U72" s="12">
        <v>6210</v>
      </c>
      <c r="V72" s="12">
        <v>6210</v>
      </c>
      <c r="W72" s="22"/>
      <c r="Y72" s="9">
        <f t="shared" si="0"/>
        <v>4231.884</v>
      </c>
    </row>
    <row r="73" spans="1:25" x14ac:dyDescent="0.35">
      <c r="A73" s="8">
        <v>73</v>
      </c>
      <c r="B73" s="1"/>
      <c r="C73" s="1"/>
      <c r="D73" s="1"/>
      <c r="E73" s="1"/>
      <c r="F73" s="1"/>
      <c r="G73" s="1"/>
      <c r="H73" s="1"/>
      <c r="I73" s="1" t="s">
        <v>69</v>
      </c>
      <c r="J73" s="12">
        <v>20568.82</v>
      </c>
      <c r="K73" s="12">
        <v>21000</v>
      </c>
      <c r="L73" s="12">
        <v>10967.07</v>
      </c>
      <c r="M73" s="12">
        <v>21145</v>
      </c>
      <c r="N73" s="12">
        <v>17037.64</v>
      </c>
      <c r="O73" s="12">
        <v>21145</v>
      </c>
      <c r="P73" s="12">
        <v>16063.71</v>
      </c>
      <c r="Q73" s="12">
        <v>13020</v>
      </c>
      <c r="R73" s="12">
        <v>17168.16</v>
      </c>
      <c r="S73" s="12">
        <v>13860</v>
      </c>
      <c r="T73" s="12">
        <v>17631.66</v>
      </c>
      <c r="U73" s="12">
        <v>3255</v>
      </c>
      <c r="V73" s="12">
        <v>13020</v>
      </c>
      <c r="W73" s="22"/>
      <c r="Y73" s="9">
        <f t="shared" si="0"/>
        <v>16361.079999999998</v>
      </c>
    </row>
    <row r="74" spans="1:25" x14ac:dyDescent="0.35">
      <c r="A74" s="8">
        <v>74</v>
      </c>
      <c r="B74" s="1"/>
      <c r="C74" s="1"/>
      <c r="D74" s="1"/>
      <c r="E74" s="1"/>
      <c r="F74" s="1"/>
      <c r="G74" s="1"/>
      <c r="H74" s="1"/>
      <c r="I74" s="1" t="s">
        <v>70</v>
      </c>
      <c r="J74" s="12">
        <v>6395.46</v>
      </c>
      <c r="K74" s="12">
        <v>32500</v>
      </c>
      <c r="L74" s="12">
        <v>8221.4599999999991</v>
      </c>
      <c r="M74" s="12">
        <v>8115</v>
      </c>
      <c r="N74" s="12">
        <v>10186</v>
      </c>
      <c r="O74" s="12">
        <v>8115</v>
      </c>
      <c r="P74" s="12">
        <v>12458.9</v>
      </c>
      <c r="Q74" s="12">
        <v>10350</v>
      </c>
      <c r="R74" s="12">
        <v>3750.13</v>
      </c>
      <c r="S74" s="12">
        <v>11100</v>
      </c>
      <c r="T74" s="12">
        <v>10211.89</v>
      </c>
      <c r="U74" s="12">
        <v>6210</v>
      </c>
      <c r="V74" s="12">
        <v>10350</v>
      </c>
      <c r="W74" s="22"/>
      <c r="Y74" s="9">
        <f t="shared" si="0"/>
        <v>8202.39</v>
      </c>
    </row>
    <row r="75" spans="1:25" ht="15" thickBot="1" x14ac:dyDescent="0.4">
      <c r="A75" s="8">
        <v>75</v>
      </c>
      <c r="B75" s="1"/>
      <c r="C75" s="1"/>
      <c r="D75" s="1"/>
      <c r="E75" s="1"/>
      <c r="F75" s="1"/>
      <c r="G75" s="1"/>
      <c r="H75" s="1"/>
      <c r="I75" s="1" t="s">
        <v>71</v>
      </c>
      <c r="J75" s="13">
        <v>15934.86</v>
      </c>
      <c r="K75" s="13">
        <v>20000</v>
      </c>
      <c r="L75" s="13">
        <v>18446.79</v>
      </c>
      <c r="M75" s="13">
        <v>23858.94</v>
      </c>
      <c r="N75" s="13">
        <v>10729.77</v>
      </c>
      <c r="O75" s="13">
        <v>23856</v>
      </c>
      <c r="P75" s="13">
        <v>9736.67</v>
      </c>
      <c r="Q75" s="13">
        <v>22785</v>
      </c>
      <c r="R75" s="13">
        <v>6590.46</v>
      </c>
      <c r="S75" s="13">
        <v>24255</v>
      </c>
      <c r="T75" s="13">
        <v>10038.57</v>
      </c>
      <c r="U75" s="13">
        <v>13020</v>
      </c>
      <c r="V75" s="13">
        <v>22785</v>
      </c>
      <c r="W75" s="23"/>
      <c r="Y75" s="9">
        <f t="shared" si="0"/>
        <v>12287.71</v>
      </c>
    </row>
    <row r="76" spans="1:25" x14ac:dyDescent="0.35">
      <c r="A76" s="8">
        <v>76</v>
      </c>
      <c r="B76" s="1"/>
      <c r="C76" s="1"/>
      <c r="D76" s="1"/>
      <c r="E76" s="1"/>
      <c r="F76" s="1"/>
      <c r="G76" s="1"/>
      <c r="H76" s="1" t="s">
        <v>72</v>
      </c>
      <c r="I76" s="1"/>
      <c r="J76" s="12">
        <f t="shared" ref="J76:W76" si="5">ROUND(SUM(J69:J75),5)</f>
        <v>127959.05</v>
      </c>
      <c r="K76" s="12">
        <f t="shared" si="5"/>
        <v>149500</v>
      </c>
      <c r="L76" s="12">
        <f t="shared" si="5"/>
        <v>115909.6</v>
      </c>
      <c r="M76" s="12">
        <f t="shared" si="5"/>
        <v>165112.46</v>
      </c>
      <c r="N76" s="12">
        <f t="shared" si="5"/>
        <v>83192.100000000006</v>
      </c>
      <c r="O76" s="12">
        <f t="shared" si="5"/>
        <v>159285</v>
      </c>
      <c r="P76" s="12">
        <f t="shared" si="5"/>
        <v>99168.26</v>
      </c>
      <c r="Q76" s="12">
        <f t="shared" si="5"/>
        <v>130485</v>
      </c>
      <c r="R76" s="12">
        <f t="shared" si="5"/>
        <v>120953.18</v>
      </c>
      <c r="S76" s="12">
        <f t="shared" si="5"/>
        <v>139035</v>
      </c>
      <c r="T76" s="12">
        <f t="shared" si="5"/>
        <v>82055.3</v>
      </c>
      <c r="U76" s="12">
        <f t="shared" si="5"/>
        <v>54735</v>
      </c>
      <c r="V76" s="12">
        <f t="shared" si="5"/>
        <v>130485</v>
      </c>
      <c r="W76" s="21">
        <f t="shared" si="5"/>
        <v>0</v>
      </c>
      <c r="Y76" s="9">
        <f t="shared" ref="Y76:Y138" si="6">AVERAGE(J76,L76,N76,P76,R76)</f>
        <v>109436.43799999999</v>
      </c>
    </row>
    <row r="77" spans="1:25" x14ac:dyDescent="0.35">
      <c r="A77" s="8">
        <v>77</v>
      </c>
      <c r="B77" s="1"/>
      <c r="C77" s="1"/>
      <c r="D77" s="1"/>
      <c r="E77" s="1"/>
      <c r="F77" s="1"/>
      <c r="G77" s="1"/>
      <c r="H77" s="1" t="s">
        <v>73</v>
      </c>
      <c r="I77" s="1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21"/>
      <c r="Y77" s="9"/>
    </row>
    <row r="78" spans="1:25" x14ac:dyDescent="0.35">
      <c r="A78" s="8">
        <v>78</v>
      </c>
      <c r="B78" s="1"/>
      <c r="C78" s="1"/>
      <c r="D78" s="1"/>
      <c r="E78" s="1"/>
      <c r="F78" s="1"/>
      <c r="G78" s="1"/>
      <c r="H78" s="1"/>
      <c r="I78" s="1" t="s">
        <v>74</v>
      </c>
      <c r="J78" s="12">
        <v>9747.34</v>
      </c>
      <c r="K78" s="12">
        <v>10000</v>
      </c>
      <c r="L78" s="12">
        <v>5216.3500000000004</v>
      </c>
      <c r="M78" s="12">
        <v>9224.7999999999993</v>
      </c>
      <c r="N78" s="12">
        <v>4053.54</v>
      </c>
      <c r="O78" s="12">
        <v>7380</v>
      </c>
      <c r="P78" s="12">
        <v>4416.66</v>
      </c>
      <c r="Q78" s="12">
        <v>8280</v>
      </c>
      <c r="R78" s="12">
        <v>13293.47</v>
      </c>
      <c r="S78" s="12">
        <v>8880</v>
      </c>
      <c r="T78" s="12">
        <v>7782.13</v>
      </c>
      <c r="U78" s="12">
        <v>6210</v>
      </c>
      <c r="V78" s="12">
        <v>8280</v>
      </c>
      <c r="W78" s="22"/>
      <c r="Y78" s="9">
        <f t="shared" si="6"/>
        <v>7345.4719999999998</v>
      </c>
    </row>
    <row r="79" spans="1:25" x14ac:dyDescent="0.35">
      <c r="A79" s="8">
        <v>79</v>
      </c>
      <c r="B79" s="1"/>
      <c r="C79" s="1"/>
      <c r="D79" s="1"/>
      <c r="E79" s="1"/>
      <c r="F79" s="1"/>
      <c r="G79" s="1"/>
      <c r="H79" s="1"/>
      <c r="I79" s="1" t="s">
        <v>75</v>
      </c>
      <c r="J79" s="12">
        <v>0</v>
      </c>
      <c r="K79" s="12">
        <v>4400</v>
      </c>
      <c r="L79" s="12">
        <v>3238.62</v>
      </c>
      <c r="M79" s="12">
        <v>3756.14</v>
      </c>
      <c r="N79" s="12">
        <v>1185.1400000000001</v>
      </c>
      <c r="O79" s="12">
        <v>3757</v>
      </c>
      <c r="P79" s="12">
        <v>1242.03</v>
      </c>
      <c r="Q79" s="12">
        <v>6210</v>
      </c>
      <c r="R79" s="12">
        <v>850.07</v>
      </c>
      <c r="S79" s="12">
        <v>6660</v>
      </c>
      <c r="T79" s="12">
        <v>0</v>
      </c>
      <c r="U79" s="12">
        <v>2070</v>
      </c>
      <c r="V79" s="12">
        <v>6210</v>
      </c>
      <c r="W79" s="22"/>
      <c r="Y79" s="9">
        <f t="shared" si="6"/>
        <v>1303.172</v>
      </c>
    </row>
    <row r="80" spans="1:25" x14ac:dyDescent="0.35">
      <c r="A80" s="8">
        <v>80</v>
      </c>
      <c r="B80" s="1"/>
      <c r="C80" s="1"/>
      <c r="D80" s="1"/>
      <c r="E80" s="1"/>
      <c r="F80" s="1"/>
      <c r="G80" s="1"/>
      <c r="H80" s="1"/>
      <c r="I80" s="1" t="s">
        <v>76</v>
      </c>
      <c r="J80" s="12">
        <v>0</v>
      </c>
      <c r="K80" s="12"/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3465</v>
      </c>
      <c r="T80" s="12">
        <v>0</v>
      </c>
      <c r="U80" s="12">
        <v>0</v>
      </c>
      <c r="V80" s="12">
        <v>3255</v>
      </c>
      <c r="W80" s="22"/>
      <c r="Y80" s="9">
        <f t="shared" si="6"/>
        <v>0</v>
      </c>
    </row>
    <row r="81" spans="1:25" x14ac:dyDescent="0.35">
      <c r="A81" s="8">
        <v>81</v>
      </c>
      <c r="B81" s="1"/>
      <c r="C81" s="1"/>
      <c r="D81" s="1"/>
      <c r="E81" s="1"/>
      <c r="F81" s="1"/>
      <c r="G81" s="1"/>
      <c r="H81" s="1"/>
      <c r="I81" s="1" t="s">
        <v>77</v>
      </c>
      <c r="J81" s="12">
        <v>0</v>
      </c>
      <c r="K81" s="12"/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22"/>
      <c r="Y81" s="9">
        <f t="shared" si="6"/>
        <v>0</v>
      </c>
    </row>
    <row r="82" spans="1:25" x14ac:dyDescent="0.35">
      <c r="A82" s="8">
        <v>82</v>
      </c>
      <c r="B82" s="1"/>
      <c r="C82" s="1"/>
      <c r="D82" s="1"/>
      <c r="E82" s="1"/>
      <c r="F82" s="1"/>
      <c r="G82" s="1"/>
      <c r="H82" s="1"/>
      <c r="I82" s="1" t="s">
        <v>78</v>
      </c>
      <c r="J82" s="12">
        <v>8823.1</v>
      </c>
      <c r="K82" s="12">
        <v>14000</v>
      </c>
      <c r="L82" s="12">
        <v>9996.35</v>
      </c>
      <c r="M82" s="12">
        <v>20000</v>
      </c>
      <c r="N82" s="12">
        <v>7766.85</v>
      </c>
      <c r="O82" s="12">
        <v>19998</v>
      </c>
      <c r="P82" s="12">
        <v>11819.07</v>
      </c>
      <c r="Q82" s="12">
        <v>12420</v>
      </c>
      <c r="R82" s="12">
        <v>8336.24</v>
      </c>
      <c r="S82" s="12">
        <v>13320</v>
      </c>
      <c r="T82" s="12">
        <v>9329.33</v>
      </c>
      <c r="U82" s="12">
        <v>6210</v>
      </c>
      <c r="V82" s="12">
        <v>12420</v>
      </c>
      <c r="W82" s="22"/>
      <c r="Y82" s="9">
        <f t="shared" si="6"/>
        <v>9348.3220000000001</v>
      </c>
    </row>
    <row r="83" spans="1:25" x14ac:dyDescent="0.35">
      <c r="A83" s="8">
        <v>83</v>
      </c>
      <c r="B83" s="1"/>
      <c r="C83" s="1"/>
      <c r="D83" s="1"/>
      <c r="E83" s="1"/>
      <c r="F83" s="1"/>
      <c r="G83" s="1"/>
      <c r="H83" s="1"/>
      <c r="I83" s="1" t="s">
        <v>79</v>
      </c>
      <c r="J83" s="12">
        <v>6780.23</v>
      </c>
      <c r="K83" s="12">
        <v>0</v>
      </c>
      <c r="L83" s="12">
        <v>3796.08</v>
      </c>
      <c r="M83" s="12">
        <v>0</v>
      </c>
      <c r="N83" s="12">
        <v>2013.16</v>
      </c>
      <c r="O83" s="12">
        <v>0</v>
      </c>
      <c r="P83" s="12">
        <v>1242.03</v>
      </c>
      <c r="Q83" s="12">
        <v>6210</v>
      </c>
      <c r="R83" s="12">
        <v>3210.21</v>
      </c>
      <c r="S83" s="12">
        <v>6660</v>
      </c>
      <c r="T83" s="12">
        <v>2916.29</v>
      </c>
      <c r="U83" s="12">
        <v>4140</v>
      </c>
      <c r="V83" s="12">
        <v>6210</v>
      </c>
      <c r="W83" s="22"/>
      <c r="Y83" s="9">
        <f t="shared" si="6"/>
        <v>3408.3419999999996</v>
      </c>
    </row>
    <row r="84" spans="1:25" x14ac:dyDescent="0.35">
      <c r="A84" s="8">
        <v>84</v>
      </c>
      <c r="B84" s="1"/>
      <c r="C84" s="1"/>
      <c r="D84" s="1"/>
      <c r="E84" s="1"/>
      <c r="F84" s="1"/>
      <c r="G84" s="1"/>
      <c r="H84" s="1"/>
      <c r="I84" s="1" t="s">
        <v>80</v>
      </c>
      <c r="J84" s="12">
        <v>2873.26</v>
      </c>
      <c r="K84" s="12">
        <v>12000</v>
      </c>
      <c r="L84" s="12">
        <v>10863.54</v>
      </c>
      <c r="M84" s="12">
        <v>2600</v>
      </c>
      <c r="N84" s="12">
        <v>10493.05</v>
      </c>
      <c r="O84" s="12">
        <v>2600</v>
      </c>
      <c r="P84" s="12">
        <v>23690.75</v>
      </c>
      <c r="Q84" s="12">
        <v>12420</v>
      </c>
      <c r="R84" s="12">
        <v>13658.71</v>
      </c>
      <c r="S84" s="12">
        <v>13320</v>
      </c>
      <c r="T84" s="12">
        <v>7573.74</v>
      </c>
      <c r="U84" s="12">
        <v>8280</v>
      </c>
      <c r="V84" s="12">
        <v>14490</v>
      </c>
      <c r="W84" s="22"/>
      <c r="Y84" s="9">
        <f t="shared" si="6"/>
        <v>12315.861999999999</v>
      </c>
    </row>
    <row r="85" spans="1:25" x14ac:dyDescent="0.35">
      <c r="A85" s="8">
        <v>85</v>
      </c>
      <c r="B85" s="1"/>
      <c r="C85" s="1"/>
      <c r="D85" s="1"/>
      <c r="E85" s="1"/>
      <c r="F85" s="1"/>
      <c r="G85" s="1"/>
      <c r="H85" s="1"/>
      <c r="I85" s="1" t="s">
        <v>81</v>
      </c>
      <c r="J85" s="12">
        <v>12935.68</v>
      </c>
      <c r="K85" s="12">
        <v>3600</v>
      </c>
      <c r="L85" s="12">
        <v>4680.2</v>
      </c>
      <c r="M85" s="12">
        <v>10500</v>
      </c>
      <c r="N85" s="12">
        <v>0</v>
      </c>
      <c r="O85" s="12">
        <v>10500</v>
      </c>
      <c r="P85" s="12">
        <v>2099.36</v>
      </c>
      <c r="Q85" s="12">
        <v>6210</v>
      </c>
      <c r="R85" s="12">
        <v>2629.24</v>
      </c>
      <c r="S85" s="12">
        <v>6660</v>
      </c>
      <c r="T85" s="12">
        <v>0</v>
      </c>
      <c r="U85" s="12">
        <v>2070</v>
      </c>
      <c r="V85" s="12">
        <v>6210</v>
      </c>
      <c r="W85" s="22"/>
      <c r="Y85" s="9">
        <f t="shared" si="6"/>
        <v>4468.8960000000006</v>
      </c>
    </row>
    <row r="86" spans="1:25" ht="15" thickBot="1" x14ac:dyDescent="0.4">
      <c r="A86" s="8">
        <v>86</v>
      </c>
      <c r="B86" s="1"/>
      <c r="C86" s="1"/>
      <c r="D86" s="1"/>
      <c r="E86" s="1"/>
      <c r="F86" s="1"/>
      <c r="G86" s="1"/>
      <c r="H86" s="1"/>
      <c r="I86" s="1" t="s">
        <v>82</v>
      </c>
      <c r="J86" s="13">
        <v>0</v>
      </c>
      <c r="K86" s="13">
        <v>4200</v>
      </c>
      <c r="L86" s="13">
        <v>0</v>
      </c>
      <c r="M86" s="13">
        <v>4300</v>
      </c>
      <c r="N86" s="13">
        <v>0</v>
      </c>
      <c r="O86" s="13">
        <v>4299</v>
      </c>
      <c r="P86" s="13">
        <v>717.12</v>
      </c>
      <c r="Q86" s="13">
        <v>4140</v>
      </c>
      <c r="R86" s="13">
        <v>0</v>
      </c>
      <c r="S86" s="13">
        <v>4440</v>
      </c>
      <c r="T86" s="13">
        <v>0</v>
      </c>
      <c r="U86" s="13">
        <v>2070</v>
      </c>
      <c r="V86" s="13">
        <v>4140</v>
      </c>
      <c r="W86" s="23"/>
      <c r="Y86" s="9">
        <f t="shared" si="6"/>
        <v>143.42400000000001</v>
      </c>
    </row>
    <row r="87" spans="1:25" x14ac:dyDescent="0.35">
      <c r="A87" s="8">
        <v>87</v>
      </c>
      <c r="B87" s="1"/>
      <c r="C87" s="1"/>
      <c r="D87" s="1"/>
      <c r="E87" s="1"/>
      <c r="F87" s="1"/>
      <c r="G87" s="1"/>
      <c r="H87" s="1" t="s">
        <v>83</v>
      </c>
      <c r="I87" s="1"/>
      <c r="J87" s="12">
        <f t="shared" ref="J87:W87" si="7">ROUND(SUM(J77:J86),5)</f>
        <v>41159.61</v>
      </c>
      <c r="K87" s="12">
        <f t="shared" si="7"/>
        <v>48200</v>
      </c>
      <c r="L87" s="12">
        <f t="shared" si="7"/>
        <v>37791.14</v>
      </c>
      <c r="M87" s="12">
        <f t="shared" si="7"/>
        <v>50380.94</v>
      </c>
      <c r="N87" s="12">
        <f t="shared" si="7"/>
        <v>25511.74</v>
      </c>
      <c r="O87" s="12">
        <f t="shared" si="7"/>
        <v>48534</v>
      </c>
      <c r="P87" s="12">
        <f t="shared" si="7"/>
        <v>45227.02</v>
      </c>
      <c r="Q87" s="12">
        <f t="shared" si="7"/>
        <v>55890</v>
      </c>
      <c r="R87" s="12">
        <f t="shared" si="7"/>
        <v>41977.94</v>
      </c>
      <c r="S87" s="12">
        <f t="shared" si="7"/>
        <v>63405</v>
      </c>
      <c r="T87" s="12">
        <f t="shared" si="7"/>
        <v>27601.49</v>
      </c>
      <c r="U87" s="12">
        <f t="shared" si="7"/>
        <v>31050</v>
      </c>
      <c r="V87" s="12">
        <f t="shared" si="7"/>
        <v>61215</v>
      </c>
      <c r="W87" s="21">
        <f t="shared" si="7"/>
        <v>0</v>
      </c>
      <c r="Y87" s="9">
        <f t="shared" si="6"/>
        <v>38333.490000000005</v>
      </c>
    </row>
    <row r="88" spans="1:25" x14ac:dyDescent="0.35">
      <c r="A88" s="8">
        <v>88</v>
      </c>
      <c r="B88" s="1"/>
      <c r="C88" s="1"/>
      <c r="D88" s="1"/>
      <c r="E88" s="1"/>
      <c r="F88" s="1"/>
      <c r="G88" s="1"/>
      <c r="H88" s="1" t="s">
        <v>84</v>
      </c>
      <c r="I88" s="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21"/>
      <c r="Y88" s="9"/>
    </row>
    <row r="89" spans="1:25" x14ac:dyDescent="0.35">
      <c r="A89" s="8">
        <v>89</v>
      </c>
      <c r="B89" s="1"/>
      <c r="C89" s="1"/>
      <c r="D89" s="1"/>
      <c r="E89" s="1"/>
      <c r="F89" s="1"/>
      <c r="G89" s="1"/>
      <c r="H89" s="1"/>
      <c r="I89" s="1" t="s">
        <v>85</v>
      </c>
      <c r="J89" s="12">
        <v>11065.42</v>
      </c>
      <c r="K89" s="12">
        <v>13000</v>
      </c>
      <c r="L89" s="12">
        <v>9493.44</v>
      </c>
      <c r="M89" s="12">
        <v>14557.12</v>
      </c>
      <c r="N89" s="12">
        <v>14515.34</v>
      </c>
      <c r="O89" s="12">
        <v>14558</v>
      </c>
      <c r="P89" s="12">
        <v>15650.72</v>
      </c>
      <c r="Q89" s="12">
        <v>16275</v>
      </c>
      <c r="R89" s="12">
        <v>35475.449999999997</v>
      </c>
      <c r="S89" s="12">
        <v>17325</v>
      </c>
      <c r="T89" s="12">
        <v>4616.0600000000004</v>
      </c>
      <c r="U89" s="12">
        <v>9765</v>
      </c>
      <c r="V89" s="12">
        <v>16275</v>
      </c>
      <c r="W89" s="22"/>
      <c r="Y89" s="9">
        <f t="shared" si="6"/>
        <v>17240.074000000001</v>
      </c>
    </row>
    <row r="90" spans="1:25" x14ac:dyDescent="0.35">
      <c r="A90" s="8">
        <v>90</v>
      </c>
      <c r="B90" s="1"/>
      <c r="C90" s="1"/>
      <c r="D90" s="1"/>
      <c r="E90" s="1"/>
      <c r="F90" s="1"/>
      <c r="G90" s="1"/>
      <c r="H90" s="1"/>
      <c r="I90" s="1" t="s">
        <v>86</v>
      </c>
      <c r="J90" s="12">
        <v>0</v>
      </c>
      <c r="K90" s="12"/>
      <c r="L90" s="12">
        <v>2142.87</v>
      </c>
      <c r="M90" s="12">
        <v>4367</v>
      </c>
      <c r="N90" s="12">
        <v>1222.98</v>
      </c>
      <c r="O90" s="12">
        <v>4367</v>
      </c>
      <c r="P90" s="12">
        <v>3834.67</v>
      </c>
      <c r="Q90" s="12">
        <v>6510</v>
      </c>
      <c r="R90" s="12">
        <v>0</v>
      </c>
      <c r="S90" s="12">
        <v>6930</v>
      </c>
      <c r="T90" s="12">
        <v>0</v>
      </c>
      <c r="U90" s="12">
        <v>6510</v>
      </c>
      <c r="V90" s="12">
        <v>6510</v>
      </c>
      <c r="W90" s="22"/>
      <c r="Y90" s="9">
        <f t="shared" si="6"/>
        <v>1440.104</v>
      </c>
    </row>
    <row r="91" spans="1:25" x14ac:dyDescent="0.35">
      <c r="A91" s="8">
        <v>91</v>
      </c>
      <c r="B91" s="1"/>
      <c r="C91" s="1"/>
      <c r="D91" s="1"/>
      <c r="E91" s="1"/>
      <c r="F91" s="1"/>
      <c r="G91" s="1"/>
      <c r="H91" s="1"/>
      <c r="I91" s="1" t="s">
        <v>87</v>
      </c>
      <c r="J91" s="12">
        <v>16232.52</v>
      </c>
      <c r="K91" s="12">
        <v>21000</v>
      </c>
      <c r="L91" s="12">
        <v>13162.49</v>
      </c>
      <c r="M91" s="12">
        <v>10528.32</v>
      </c>
      <c r="N91" s="12">
        <v>3347.71</v>
      </c>
      <c r="O91" s="12">
        <v>10529</v>
      </c>
      <c r="P91" s="12">
        <v>10736.72</v>
      </c>
      <c r="Q91" s="12">
        <v>22785</v>
      </c>
      <c r="R91" s="12">
        <v>3104.24</v>
      </c>
      <c r="S91" s="12">
        <v>24255</v>
      </c>
      <c r="T91" s="12">
        <v>0</v>
      </c>
      <c r="U91" s="12">
        <v>9765</v>
      </c>
      <c r="V91" s="12">
        <v>22785</v>
      </c>
      <c r="W91" s="22"/>
      <c r="Y91" s="9">
        <f t="shared" si="6"/>
        <v>9316.7360000000008</v>
      </c>
    </row>
    <row r="92" spans="1:25" ht="15" thickBot="1" x14ac:dyDescent="0.4">
      <c r="A92" s="8">
        <v>92</v>
      </c>
      <c r="B92" s="1"/>
      <c r="C92" s="1"/>
      <c r="D92" s="1"/>
      <c r="E92" s="1"/>
      <c r="F92" s="1"/>
      <c r="G92" s="1"/>
      <c r="H92" s="1"/>
      <c r="I92" s="1" t="s">
        <v>88</v>
      </c>
      <c r="J92" s="13">
        <v>5519.34</v>
      </c>
      <c r="K92" s="13">
        <v>10000</v>
      </c>
      <c r="L92" s="13">
        <v>9368.56</v>
      </c>
      <c r="M92" s="13">
        <v>13743.1</v>
      </c>
      <c r="N92" s="13">
        <v>1818.27</v>
      </c>
      <c r="O92" s="13">
        <v>13740</v>
      </c>
      <c r="P92" s="13">
        <v>820.37</v>
      </c>
      <c r="Q92" s="13">
        <v>12420</v>
      </c>
      <c r="R92" s="13">
        <v>6726.31</v>
      </c>
      <c r="S92" s="13">
        <v>13320</v>
      </c>
      <c r="T92" s="13">
        <v>2234.39</v>
      </c>
      <c r="U92" s="13">
        <v>6210</v>
      </c>
      <c r="V92" s="13">
        <v>12420</v>
      </c>
      <c r="W92" s="23"/>
      <c r="Y92" s="9">
        <f t="shared" si="6"/>
        <v>4850.57</v>
      </c>
    </row>
    <row r="93" spans="1:25" x14ac:dyDescent="0.35">
      <c r="A93" s="8">
        <v>93</v>
      </c>
      <c r="B93" s="1"/>
      <c r="C93" s="1"/>
      <c r="D93" s="1"/>
      <c r="E93" s="1"/>
      <c r="F93" s="1"/>
      <c r="G93" s="1"/>
      <c r="H93" s="1" t="s">
        <v>89</v>
      </c>
      <c r="I93" s="1"/>
      <c r="J93" s="12">
        <f t="shared" ref="J93:W93" si="8">ROUND(SUM(J88:J92),5)</f>
        <v>32817.279999999999</v>
      </c>
      <c r="K93" s="12">
        <f t="shared" si="8"/>
        <v>44000</v>
      </c>
      <c r="L93" s="12">
        <f t="shared" si="8"/>
        <v>34167.360000000001</v>
      </c>
      <c r="M93" s="12">
        <f t="shared" si="8"/>
        <v>43195.54</v>
      </c>
      <c r="N93" s="12">
        <f t="shared" si="8"/>
        <v>20904.3</v>
      </c>
      <c r="O93" s="12">
        <f t="shared" si="8"/>
        <v>43194</v>
      </c>
      <c r="P93" s="12">
        <f t="shared" si="8"/>
        <v>31042.48</v>
      </c>
      <c r="Q93" s="12">
        <f t="shared" si="8"/>
        <v>57990</v>
      </c>
      <c r="R93" s="12">
        <f t="shared" si="8"/>
        <v>45306</v>
      </c>
      <c r="S93" s="12">
        <f t="shared" si="8"/>
        <v>61830</v>
      </c>
      <c r="T93" s="12">
        <f t="shared" si="8"/>
        <v>6850.45</v>
      </c>
      <c r="U93" s="12">
        <f t="shared" si="8"/>
        <v>32250</v>
      </c>
      <c r="V93" s="12">
        <f t="shared" si="8"/>
        <v>57990</v>
      </c>
      <c r="W93" s="21">
        <f t="shared" si="8"/>
        <v>0</v>
      </c>
      <c r="Y93" s="9">
        <f t="shared" si="6"/>
        <v>32847.483999999997</v>
      </c>
    </row>
    <row r="94" spans="1:25" x14ac:dyDescent="0.35">
      <c r="A94" s="8">
        <v>94</v>
      </c>
      <c r="B94" s="1"/>
      <c r="C94" s="1"/>
      <c r="D94" s="1"/>
      <c r="E94" s="1"/>
      <c r="F94" s="1"/>
      <c r="G94" s="1"/>
      <c r="H94" s="1" t="s">
        <v>90</v>
      </c>
      <c r="I94" s="1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21"/>
      <c r="Y94" s="9"/>
    </row>
    <row r="95" spans="1:25" x14ac:dyDescent="0.35">
      <c r="A95" s="8">
        <v>95</v>
      </c>
      <c r="B95" s="1"/>
      <c r="C95" s="1"/>
      <c r="D95" s="1"/>
      <c r="E95" s="1"/>
      <c r="F95" s="1"/>
      <c r="G95" s="1"/>
      <c r="H95" s="1"/>
      <c r="I95" s="1" t="s">
        <v>91</v>
      </c>
      <c r="J95" s="12">
        <v>16565.75</v>
      </c>
      <c r="K95" s="12">
        <v>31500</v>
      </c>
      <c r="L95" s="12">
        <v>29043.58</v>
      </c>
      <c r="M95" s="12">
        <v>23800</v>
      </c>
      <c r="N95" s="12">
        <v>27382.1</v>
      </c>
      <c r="O95" s="12">
        <v>23800</v>
      </c>
      <c r="P95" s="12">
        <v>10199.17</v>
      </c>
      <c r="Q95" s="12">
        <v>22785</v>
      </c>
      <c r="R95" s="12">
        <v>40421.46</v>
      </c>
      <c r="S95" s="12">
        <v>24255</v>
      </c>
      <c r="T95" s="12">
        <v>4722.5600000000004</v>
      </c>
      <c r="U95" s="12">
        <v>13020</v>
      </c>
      <c r="V95" s="12">
        <v>22785</v>
      </c>
      <c r="W95" s="22"/>
      <c r="Y95" s="9">
        <f t="shared" si="6"/>
        <v>24722.412</v>
      </c>
    </row>
    <row r="96" spans="1:25" x14ac:dyDescent="0.35">
      <c r="A96" s="8">
        <v>96</v>
      </c>
      <c r="B96" s="1"/>
      <c r="C96" s="1"/>
      <c r="D96" s="1"/>
      <c r="E96" s="1"/>
      <c r="F96" s="1"/>
      <c r="G96" s="1"/>
      <c r="H96" s="1"/>
      <c r="I96" s="1" t="s">
        <v>92</v>
      </c>
      <c r="J96" s="12">
        <v>2722.88</v>
      </c>
      <c r="K96" s="12">
        <v>10000</v>
      </c>
      <c r="L96" s="12">
        <v>3214.31</v>
      </c>
      <c r="M96" s="12">
        <v>8810.2000000000007</v>
      </c>
      <c r="N96" s="12">
        <v>6034.79</v>
      </c>
      <c r="O96" s="12">
        <v>8811</v>
      </c>
      <c r="P96" s="12">
        <v>4452.78</v>
      </c>
      <c r="Q96" s="12">
        <v>6510</v>
      </c>
      <c r="R96" s="12">
        <v>2613.0300000000002</v>
      </c>
      <c r="S96" s="12">
        <v>6930</v>
      </c>
      <c r="T96" s="12">
        <v>1653.56</v>
      </c>
      <c r="U96" s="12">
        <v>6510</v>
      </c>
      <c r="V96" s="12">
        <v>6510</v>
      </c>
      <c r="W96" s="22"/>
      <c r="Y96" s="9">
        <f t="shared" si="6"/>
        <v>3807.5579999999995</v>
      </c>
    </row>
    <row r="97" spans="1:25" x14ac:dyDescent="0.35">
      <c r="A97" s="8">
        <v>97</v>
      </c>
      <c r="B97" s="1"/>
      <c r="C97" s="1"/>
      <c r="D97" s="1"/>
      <c r="E97" s="1"/>
      <c r="F97" s="1"/>
      <c r="G97" s="1"/>
      <c r="H97" s="1"/>
      <c r="I97" s="1" t="s">
        <v>93</v>
      </c>
      <c r="J97" s="12">
        <v>40587.24</v>
      </c>
      <c r="K97" s="12">
        <v>21000</v>
      </c>
      <c r="L97" s="12">
        <v>6970.22</v>
      </c>
      <c r="M97" s="12">
        <v>22000.02</v>
      </c>
      <c r="N97" s="12">
        <v>22593.759999999998</v>
      </c>
      <c r="O97" s="12">
        <v>22000</v>
      </c>
      <c r="P97" s="12">
        <v>24755.37</v>
      </c>
      <c r="Q97" s="12">
        <v>6510</v>
      </c>
      <c r="R97" s="12">
        <v>12513.05</v>
      </c>
      <c r="S97" s="12">
        <v>6930</v>
      </c>
      <c r="T97" s="12">
        <v>3380.37</v>
      </c>
      <c r="U97" s="12">
        <v>3255</v>
      </c>
      <c r="V97" s="12">
        <v>6510</v>
      </c>
      <c r="W97" s="22"/>
      <c r="Y97" s="9">
        <f t="shared" si="6"/>
        <v>21483.928</v>
      </c>
    </row>
    <row r="98" spans="1:25" x14ac:dyDescent="0.35">
      <c r="A98" s="8">
        <v>98</v>
      </c>
      <c r="B98" s="1"/>
      <c r="C98" s="1"/>
      <c r="D98" s="1"/>
      <c r="E98" s="1"/>
      <c r="F98" s="1"/>
      <c r="G98" s="1"/>
      <c r="H98" s="1"/>
      <c r="I98" s="1" t="s">
        <v>94</v>
      </c>
      <c r="J98" s="12">
        <v>2495.98</v>
      </c>
      <c r="K98" s="12">
        <v>14100</v>
      </c>
      <c r="L98" s="12">
        <v>1928.59</v>
      </c>
      <c r="M98" s="12">
        <v>0</v>
      </c>
      <c r="N98" s="12">
        <v>0</v>
      </c>
      <c r="O98" s="12">
        <v>0</v>
      </c>
      <c r="P98" s="12">
        <v>1149.3399999999999</v>
      </c>
      <c r="Q98" s="12">
        <v>6510</v>
      </c>
      <c r="R98" s="12">
        <v>1679.8</v>
      </c>
      <c r="S98" s="12">
        <v>6930</v>
      </c>
      <c r="T98" s="12">
        <v>0</v>
      </c>
      <c r="U98" s="12">
        <v>3255</v>
      </c>
      <c r="V98" s="12">
        <v>6510</v>
      </c>
      <c r="W98" s="22"/>
      <c r="Y98" s="9">
        <f t="shared" si="6"/>
        <v>1450.742</v>
      </c>
    </row>
    <row r="99" spans="1:25" x14ac:dyDescent="0.35">
      <c r="A99" s="8">
        <v>99</v>
      </c>
      <c r="B99" s="1"/>
      <c r="C99" s="1"/>
      <c r="D99" s="1"/>
      <c r="E99" s="1"/>
      <c r="F99" s="1"/>
      <c r="G99" s="1"/>
      <c r="H99" s="1"/>
      <c r="I99" s="1" t="s">
        <v>95</v>
      </c>
      <c r="J99" s="12">
        <v>12901.97</v>
      </c>
      <c r="K99" s="12">
        <v>37500</v>
      </c>
      <c r="L99" s="12">
        <v>9493.76</v>
      </c>
      <c r="M99" s="12">
        <v>17000</v>
      </c>
      <c r="N99" s="12">
        <v>15866.18</v>
      </c>
      <c r="O99" s="12">
        <v>17000</v>
      </c>
      <c r="P99" s="12">
        <v>19049.16</v>
      </c>
      <c r="Q99" s="12">
        <v>12420</v>
      </c>
      <c r="R99" s="12">
        <v>16236.45</v>
      </c>
      <c r="S99" s="12">
        <v>13320</v>
      </c>
      <c r="T99" s="12">
        <v>3767.7</v>
      </c>
      <c r="U99" s="12">
        <v>6210</v>
      </c>
      <c r="V99" s="12">
        <v>12420</v>
      </c>
      <c r="W99" s="22"/>
      <c r="Y99" s="9">
        <f t="shared" si="6"/>
        <v>14709.504000000001</v>
      </c>
    </row>
    <row r="100" spans="1:25" x14ac:dyDescent="0.35">
      <c r="A100" s="8">
        <v>100</v>
      </c>
      <c r="B100" s="1"/>
      <c r="C100" s="1"/>
      <c r="D100" s="1"/>
      <c r="E100" s="1"/>
      <c r="F100" s="1"/>
      <c r="G100" s="1"/>
      <c r="H100" s="1"/>
      <c r="I100" s="1" t="s">
        <v>96</v>
      </c>
      <c r="J100" s="12">
        <v>0</v>
      </c>
      <c r="K100" s="12">
        <v>8000</v>
      </c>
      <c r="L100" s="12">
        <v>2649.55</v>
      </c>
      <c r="M100" s="12">
        <v>4500</v>
      </c>
      <c r="N100" s="12">
        <v>777.78</v>
      </c>
      <c r="O100" s="12">
        <v>4500</v>
      </c>
      <c r="P100" s="12">
        <v>0</v>
      </c>
      <c r="Q100" s="12">
        <v>4140</v>
      </c>
      <c r="R100" s="12">
        <v>830.87</v>
      </c>
      <c r="S100" s="12">
        <v>4440</v>
      </c>
      <c r="T100" s="12">
        <v>0</v>
      </c>
      <c r="U100" s="12">
        <v>2070</v>
      </c>
      <c r="V100" s="12">
        <v>4140</v>
      </c>
      <c r="W100" s="22"/>
      <c r="Y100" s="9">
        <f t="shared" si="6"/>
        <v>851.64</v>
      </c>
    </row>
    <row r="101" spans="1:25" x14ac:dyDescent="0.35">
      <c r="A101" s="8">
        <v>101</v>
      </c>
      <c r="B101" s="1"/>
      <c r="C101" s="1"/>
      <c r="D101" s="1"/>
      <c r="E101" s="1"/>
      <c r="F101" s="1"/>
      <c r="G101" s="1"/>
      <c r="H101" s="1"/>
      <c r="I101" s="1" t="s">
        <v>97</v>
      </c>
      <c r="J101" s="12">
        <v>33085.08</v>
      </c>
      <c r="K101" s="12">
        <v>10000</v>
      </c>
      <c r="L101" s="12">
        <v>31905.200000000001</v>
      </c>
      <c r="M101" s="12">
        <v>35300</v>
      </c>
      <c r="N101" s="12">
        <v>32949.58</v>
      </c>
      <c r="O101" s="12">
        <v>35300</v>
      </c>
      <c r="P101" s="12">
        <v>26071.1</v>
      </c>
      <c r="Q101" s="12">
        <v>39060</v>
      </c>
      <c r="R101" s="12">
        <v>19113.59</v>
      </c>
      <c r="S101" s="12">
        <v>41580</v>
      </c>
      <c r="T101" s="12">
        <v>12422.49</v>
      </c>
      <c r="U101" s="12">
        <v>16275</v>
      </c>
      <c r="V101" s="12">
        <v>39060</v>
      </c>
      <c r="W101" s="22"/>
      <c r="Y101" s="9">
        <f t="shared" si="6"/>
        <v>28624.909999999996</v>
      </c>
    </row>
    <row r="102" spans="1:25" x14ac:dyDescent="0.35">
      <c r="A102" s="8">
        <v>102</v>
      </c>
      <c r="B102" s="1"/>
      <c r="C102" s="1"/>
      <c r="D102" s="1"/>
      <c r="E102" s="1"/>
      <c r="F102" s="1"/>
      <c r="G102" s="1"/>
      <c r="H102" s="1"/>
      <c r="I102" s="1" t="s">
        <v>98</v>
      </c>
      <c r="J102" s="12">
        <v>5448.96</v>
      </c>
      <c r="K102" s="12"/>
      <c r="L102" s="12">
        <v>8142.93</v>
      </c>
      <c r="M102" s="12">
        <v>0</v>
      </c>
      <c r="N102" s="12">
        <v>0</v>
      </c>
      <c r="O102" s="12">
        <v>0</v>
      </c>
      <c r="P102" s="12">
        <v>5795.19</v>
      </c>
      <c r="Q102" s="12">
        <v>9765</v>
      </c>
      <c r="R102" s="12">
        <v>2673.41</v>
      </c>
      <c r="S102" s="12">
        <v>10395</v>
      </c>
      <c r="T102" s="12">
        <v>0</v>
      </c>
      <c r="U102" s="12">
        <v>3255</v>
      </c>
      <c r="V102" s="12">
        <v>9765</v>
      </c>
      <c r="W102" s="22"/>
      <c r="Y102" s="9">
        <f t="shared" si="6"/>
        <v>4412.098</v>
      </c>
    </row>
    <row r="103" spans="1:25" ht="15" thickBot="1" x14ac:dyDescent="0.4">
      <c r="A103" s="8">
        <v>103</v>
      </c>
      <c r="B103" s="1"/>
      <c r="C103" s="1"/>
      <c r="D103" s="1"/>
      <c r="E103" s="1"/>
      <c r="F103" s="1"/>
      <c r="G103" s="1"/>
      <c r="H103" s="1"/>
      <c r="I103" s="1" t="s">
        <v>99</v>
      </c>
      <c r="J103" s="13">
        <v>9204.39</v>
      </c>
      <c r="K103" s="13">
        <v>8000</v>
      </c>
      <c r="L103" s="13">
        <v>5977.58</v>
      </c>
      <c r="M103" s="13">
        <v>18100</v>
      </c>
      <c r="N103" s="13">
        <v>1111.75</v>
      </c>
      <c r="O103" s="13">
        <v>18100</v>
      </c>
      <c r="P103" s="13">
        <v>4112.3500000000004</v>
      </c>
      <c r="Q103" s="13">
        <v>8280</v>
      </c>
      <c r="R103" s="13">
        <v>8363.11</v>
      </c>
      <c r="S103" s="13">
        <v>11100</v>
      </c>
      <c r="T103" s="13">
        <v>0</v>
      </c>
      <c r="U103" s="13">
        <v>8280</v>
      </c>
      <c r="V103" s="13">
        <v>10350</v>
      </c>
      <c r="W103" s="23"/>
      <c r="Y103" s="9">
        <f t="shared" si="6"/>
        <v>5753.8360000000002</v>
      </c>
    </row>
    <row r="104" spans="1:25" x14ac:dyDescent="0.35">
      <c r="A104" s="8">
        <v>104</v>
      </c>
      <c r="B104" s="1"/>
      <c r="C104" s="1"/>
      <c r="D104" s="1"/>
      <c r="E104" s="1"/>
      <c r="F104" s="1"/>
      <c r="G104" s="1"/>
      <c r="H104" s="1" t="s">
        <v>100</v>
      </c>
      <c r="I104" s="1"/>
      <c r="J104" s="12">
        <f t="shared" ref="J104:W104" si="9">ROUND(SUM(J94:J103),5)</f>
        <v>123012.25</v>
      </c>
      <c r="K104" s="12">
        <f t="shared" si="9"/>
        <v>140100</v>
      </c>
      <c r="L104" s="12">
        <f t="shared" si="9"/>
        <v>99325.72</v>
      </c>
      <c r="M104" s="12">
        <f t="shared" si="9"/>
        <v>129510.22</v>
      </c>
      <c r="N104" s="12">
        <f t="shared" si="9"/>
        <v>106715.94</v>
      </c>
      <c r="O104" s="12">
        <f t="shared" si="9"/>
        <v>129511</v>
      </c>
      <c r="P104" s="12">
        <f t="shared" si="9"/>
        <v>95584.46</v>
      </c>
      <c r="Q104" s="12">
        <f t="shared" si="9"/>
        <v>115980</v>
      </c>
      <c r="R104" s="12">
        <f t="shared" si="9"/>
        <v>104444.77</v>
      </c>
      <c r="S104" s="12">
        <f t="shared" si="9"/>
        <v>125880</v>
      </c>
      <c r="T104" s="12">
        <f t="shared" si="9"/>
        <v>25946.68</v>
      </c>
      <c r="U104" s="12">
        <f t="shared" si="9"/>
        <v>62130</v>
      </c>
      <c r="V104" s="12">
        <f t="shared" si="9"/>
        <v>118050</v>
      </c>
      <c r="W104" s="21">
        <f t="shared" si="9"/>
        <v>0</v>
      </c>
      <c r="Y104" s="9">
        <f t="shared" si="6"/>
        <v>105816.628</v>
      </c>
    </row>
    <row r="105" spans="1:25" x14ac:dyDescent="0.35">
      <c r="A105" s="8">
        <v>105</v>
      </c>
      <c r="B105" s="1"/>
      <c r="C105" s="1"/>
      <c r="D105" s="1"/>
      <c r="E105" s="1"/>
      <c r="F105" s="1"/>
      <c r="G105" s="1"/>
      <c r="H105" s="1" t="s">
        <v>101</v>
      </c>
      <c r="I105" s="1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21"/>
      <c r="Y105" s="9"/>
    </row>
    <row r="106" spans="1:25" x14ac:dyDescent="0.35">
      <c r="A106" s="8">
        <v>106</v>
      </c>
      <c r="B106" s="1"/>
      <c r="C106" s="1"/>
      <c r="D106" s="1"/>
      <c r="E106" s="1"/>
      <c r="F106" s="1"/>
      <c r="G106" s="1"/>
      <c r="H106" s="1"/>
      <c r="I106" s="1" t="s">
        <v>102</v>
      </c>
      <c r="J106" s="12">
        <v>30737</v>
      </c>
      <c r="K106" s="12">
        <v>35000</v>
      </c>
      <c r="L106" s="12">
        <v>8822.32</v>
      </c>
      <c r="M106" s="12">
        <v>32200</v>
      </c>
      <c r="N106" s="12">
        <v>23552.81</v>
      </c>
      <c r="O106" s="12">
        <v>29724</v>
      </c>
      <c r="P106" s="12">
        <v>27745.16</v>
      </c>
      <c r="Q106" s="12">
        <v>13020</v>
      </c>
      <c r="R106" s="12">
        <v>14962.31</v>
      </c>
      <c r="S106" s="12">
        <v>13860</v>
      </c>
      <c r="T106" s="12">
        <v>14002.39</v>
      </c>
      <c r="U106" s="12">
        <v>9765</v>
      </c>
      <c r="V106" s="12">
        <v>13020</v>
      </c>
      <c r="W106" s="22"/>
      <c r="Y106" s="9">
        <f t="shared" si="6"/>
        <v>21163.920000000002</v>
      </c>
    </row>
    <row r="107" spans="1:25" x14ac:dyDescent="0.35">
      <c r="A107" s="8">
        <v>107</v>
      </c>
      <c r="B107" s="1"/>
      <c r="C107" s="1"/>
      <c r="D107" s="1"/>
      <c r="E107" s="1"/>
      <c r="F107" s="1"/>
      <c r="G107" s="1"/>
      <c r="H107" s="1"/>
      <c r="I107" s="1" t="s">
        <v>103</v>
      </c>
      <c r="J107" s="12">
        <v>3799.8</v>
      </c>
      <c r="K107" s="12">
        <v>2900</v>
      </c>
      <c r="L107" s="12">
        <v>5483.51</v>
      </c>
      <c r="M107" s="12">
        <v>0</v>
      </c>
      <c r="N107" s="12">
        <v>6046.01</v>
      </c>
      <c r="O107" s="12">
        <v>0</v>
      </c>
      <c r="P107" s="12">
        <v>0</v>
      </c>
      <c r="Q107" s="12">
        <v>9765</v>
      </c>
      <c r="R107" s="12">
        <v>6515.83</v>
      </c>
      <c r="S107" s="12">
        <v>10395</v>
      </c>
      <c r="T107" s="12">
        <v>2623.65</v>
      </c>
      <c r="U107" s="12">
        <v>6510</v>
      </c>
      <c r="V107" s="12">
        <v>9765</v>
      </c>
      <c r="W107" s="22"/>
      <c r="Y107" s="9">
        <f t="shared" si="6"/>
        <v>4369.0300000000007</v>
      </c>
    </row>
    <row r="108" spans="1:25" x14ac:dyDescent="0.35">
      <c r="A108" s="8">
        <v>108</v>
      </c>
      <c r="B108" s="1"/>
      <c r="C108" s="1"/>
      <c r="D108" s="1"/>
      <c r="E108" s="1"/>
      <c r="F108" s="1"/>
      <c r="G108" s="1"/>
      <c r="H108" s="1"/>
      <c r="I108" s="1" t="s">
        <v>104</v>
      </c>
      <c r="J108" s="12">
        <v>26031.32</v>
      </c>
      <c r="K108" s="12">
        <v>12500</v>
      </c>
      <c r="L108" s="12">
        <v>15527.71</v>
      </c>
      <c r="M108" s="12">
        <v>35000</v>
      </c>
      <c r="N108" s="12">
        <v>26537.97</v>
      </c>
      <c r="O108" s="12">
        <v>32664</v>
      </c>
      <c r="P108" s="12">
        <v>19715.13</v>
      </c>
      <c r="Q108" s="12">
        <v>14490</v>
      </c>
      <c r="R108" s="12">
        <v>18635.52</v>
      </c>
      <c r="S108" s="12">
        <v>15540</v>
      </c>
      <c r="T108" s="12">
        <v>6737.95</v>
      </c>
      <c r="U108" s="12">
        <v>8280</v>
      </c>
      <c r="V108" s="12">
        <v>14490</v>
      </c>
      <c r="W108" s="22"/>
      <c r="Y108" s="9">
        <f t="shared" si="6"/>
        <v>21289.530000000002</v>
      </c>
    </row>
    <row r="109" spans="1:25" x14ac:dyDescent="0.35">
      <c r="A109" s="8">
        <v>109</v>
      </c>
      <c r="B109" s="1"/>
      <c r="C109" s="1"/>
      <c r="D109" s="1"/>
      <c r="E109" s="1"/>
      <c r="F109" s="1"/>
      <c r="G109" s="1"/>
      <c r="H109" s="1"/>
      <c r="I109" s="1" t="s">
        <v>105</v>
      </c>
      <c r="J109" s="12">
        <v>2513.42</v>
      </c>
      <c r="K109" s="12"/>
      <c r="L109" s="12">
        <v>0</v>
      </c>
      <c r="M109" s="12">
        <v>3700</v>
      </c>
      <c r="N109" s="12">
        <v>3666.05</v>
      </c>
      <c r="O109" s="12">
        <v>3700</v>
      </c>
      <c r="P109" s="12">
        <v>957.09</v>
      </c>
      <c r="Q109" s="12">
        <v>2070</v>
      </c>
      <c r="R109" s="12">
        <v>846.05</v>
      </c>
      <c r="S109" s="12">
        <v>2220</v>
      </c>
      <c r="T109" s="12">
        <v>0</v>
      </c>
      <c r="U109" s="12">
        <v>2070</v>
      </c>
      <c r="V109" s="12">
        <v>2070</v>
      </c>
      <c r="W109" s="22"/>
      <c r="Y109" s="9">
        <f t="shared" si="6"/>
        <v>1596.5220000000002</v>
      </c>
    </row>
    <row r="110" spans="1:25" x14ac:dyDescent="0.35">
      <c r="A110" s="8">
        <v>110</v>
      </c>
      <c r="B110" s="1"/>
      <c r="C110" s="1"/>
      <c r="D110" s="1"/>
      <c r="E110" s="1"/>
      <c r="F110" s="1"/>
      <c r="G110" s="1"/>
      <c r="H110" s="1"/>
      <c r="I110" s="1" t="s">
        <v>106</v>
      </c>
      <c r="J110" s="12">
        <v>19143.39</v>
      </c>
      <c r="K110" s="12">
        <v>32500</v>
      </c>
      <c r="L110" s="12">
        <v>27347.15</v>
      </c>
      <c r="M110" s="12">
        <v>36700.03</v>
      </c>
      <c r="N110" s="12">
        <v>27050.81</v>
      </c>
      <c r="O110" s="12">
        <v>36699</v>
      </c>
      <c r="P110" s="12">
        <v>24783</v>
      </c>
      <c r="Q110" s="12">
        <v>22770</v>
      </c>
      <c r="R110" s="12">
        <v>28491.01</v>
      </c>
      <c r="S110" s="12">
        <v>24420</v>
      </c>
      <c r="T110" s="12">
        <v>17684.93</v>
      </c>
      <c r="U110" s="12">
        <v>8280</v>
      </c>
      <c r="V110" s="12">
        <v>22770</v>
      </c>
      <c r="W110" s="22"/>
      <c r="Y110" s="9">
        <f t="shared" si="6"/>
        <v>25363.072</v>
      </c>
    </row>
    <row r="111" spans="1:25" ht="15" thickBot="1" x14ac:dyDescent="0.4">
      <c r="A111" s="8">
        <v>111</v>
      </c>
      <c r="B111" s="1"/>
      <c r="C111" s="1"/>
      <c r="D111" s="1"/>
      <c r="E111" s="1"/>
      <c r="F111" s="1"/>
      <c r="G111" s="1"/>
      <c r="H111" s="1"/>
      <c r="I111" s="1" t="s">
        <v>107</v>
      </c>
      <c r="J111" s="13">
        <v>7013.52</v>
      </c>
      <c r="K111" s="13"/>
      <c r="L111" s="13">
        <v>0</v>
      </c>
      <c r="M111" s="13">
        <v>3700</v>
      </c>
      <c r="N111" s="13">
        <v>3335.32</v>
      </c>
      <c r="O111" s="13">
        <v>3700</v>
      </c>
      <c r="P111" s="13">
        <v>957.1</v>
      </c>
      <c r="Q111" s="13">
        <v>2070</v>
      </c>
      <c r="R111" s="13">
        <v>1839.15</v>
      </c>
      <c r="S111" s="13">
        <v>2220</v>
      </c>
      <c r="T111" s="13">
        <v>2002.19</v>
      </c>
      <c r="U111" s="13">
        <v>2070</v>
      </c>
      <c r="V111" s="13">
        <v>2070</v>
      </c>
      <c r="W111" s="23"/>
      <c r="Y111" s="9">
        <f t="shared" si="6"/>
        <v>2629.018</v>
      </c>
    </row>
    <row r="112" spans="1:25" ht="14.4" customHeight="1" x14ac:dyDescent="0.35">
      <c r="A112" s="8">
        <v>112</v>
      </c>
      <c r="B112" s="1"/>
      <c r="C112" s="1"/>
      <c r="D112" s="1"/>
      <c r="E112" s="1"/>
      <c r="F112" s="1"/>
      <c r="G112" s="1"/>
      <c r="H112" s="1" t="s">
        <v>108</v>
      </c>
      <c r="I112" s="1"/>
      <c r="J112" s="12">
        <f t="shared" ref="J112:W112" si="10">ROUND(SUM(J105:J111),5)</f>
        <v>89238.45</v>
      </c>
      <c r="K112" s="12">
        <f t="shared" si="10"/>
        <v>82900</v>
      </c>
      <c r="L112" s="12">
        <f t="shared" si="10"/>
        <v>57180.69</v>
      </c>
      <c r="M112" s="12">
        <f t="shared" si="10"/>
        <v>111300.03</v>
      </c>
      <c r="N112" s="12">
        <f t="shared" si="10"/>
        <v>90188.97</v>
      </c>
      <c r="O112" s="12">
        <f t="shared" si="10"/>
        <v>106487</v>
      </c>
      <c r="P112" s="12">
        <f t="shared" si="10"/>
        <v>74157.48</v>
      </c>
      <c r="Q112" s="12">
        <f t="shared" si="10"/>
        <v>64185</v>
      </c>
      <c r="R112" s="12">
        <f t="shared" si="10"/>
        <v>71289.87</v>
      </c>
      <c r="S112" s="12">
        <f t="shared" si="10"/>
        <v>68655</v>
      </c>
      <c r="T112" s="12">
        <f t="shared" si="10"/>
        <v>43051.11</v>
      </c>
      <c r="U112" s="12">
        <f t="shared" si="10"/>
        <v>36975</v>
      </c>
      <c r="V112" s="12">
        <f t="shared" si="10"/>
        <v>64185</v>
      </c>
      <c r="W112" s="21">
        <f t="shared" si="10"/>
        <v>0</v>
      </c>
      <c r="Y112" s="9">
        <f t="shared" si="6"/>
        <v>76411.092000000004</v>
      </c>
    </row>
    <row r="113" spans="1:26" x14ac:dyDescent="0.35">
      <c r="A113" s="8">
        <v>113</v>
      </c>
      <c r="B113" s="1"/>
      <c r="C113" s="1"/>
      <c r="D113" s="1"/>
      <c r="E113" s="1"/>
      <c r="F113" s="1"/>
      <c r="G113" s="1"/>
      <c r="H113" s="1" t="s">
        <v>109</v>
      </c>
      <c r="I113" s="1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25">
        <v>1002540</v>
      </c>
      <c r="Y113" s="9"/>
    </row>
    <row r="114" spans="1:26" x14ac:dyDescent="0.35">
      <c r="A114" s="8">
        <v>114</v>
      </c>
      <c r="B114" s="1"/>
      <c r="C114" s="1"/>
      <c r="D114" s="1"/>
      <c r="E114" s="1"/>
      <c r="F114" s="1"/>
      <c r="G114" s="1"/>
      <c r="H114" s="1"/>
      <c r="I114" s="1" t="s">
        <v>576</v>
      </c>
      <c r="J114" s="12">
        <v>0</v>
      </c>
      <c r="K114" s="12">
        <v>23730</v>
      </c>
      <c r="L114" s="12">
        <v>0</v>
      </c>
      <c r="M114" s="12">
        <v>6700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/>
      <c r="W114" s="37"/>
      <c r="Y114" s="9">
        <f t="shared" si="6"/>
        <v>0</v>
      </c>
    </row>
    <row r="115" spans="1:26" ht="15" thickBot="1" x14ac:dyDescent="0.4">
      <c r="A115" s="8">
        <v>115</v>
      </c>
      <c r="B115" s="1"/>
      <c r="C115" s="1"/>
      <c r="D115" s="1"/>
      <c r="E115" s="1"/>
      <c r="F115" s="1"/>
      <c r="G115" s="1"/>
      <c r="H115" s="1"/>
      <c r="I115" s="1" t="s">
        <v>110</v>
      </c>
      <c r="J115" s="13">
        <v>162678.74</v>
      </c>
      <c r="K115" s="13">
        <v>120000</v>
      </c>
      <c r="L115" s="13">
        <v>227109.55</v>
      </c>
      <c r="M115" s="13">
        <v>146467</v>
      </c>
      <c r="N115" s="13">
        <v>142912.43</v>
      </c>
      <c r="O115" s="13">
        <v>146465</v>
      </c>
      <c r="P115" s="13">
        <v>174025.49</v>
      </c>
      <c r="Q115" s="13">
        <v>79090</v>
      </c>
      <c r="R115" s="13">
        <v>67477.39</v>
      </c>
      <c r="S115" s="13">
        <v>90953</v>
      </c>
      <c r="T115" s="13">
        <v>3467.56</v>
      </c>
      <c r="U115" s="13">
        <v>63270</v>
      </c>
      <c r="V115" s="13">
        <v>90948</v>
      </c>
      <c r="W115" s="27"/>
      <c r="Y115" s="9">
        <f t="shared" si="6"/>
        <v>154840.72</v>
      </c>
    </row>
    <row r="116" spans="1:26" ht="15" customHeight="1" x14ac:dyDescent="0.35">
      <c r="A116" s="8">
        <v>116</v>
      </c>
      <c r="B116" s="1"/>
      <c r="C116" s="1"/>
      <c r="D116" s="1"/>
      <c r="E116" s="1"/>
      <c r="F116" s="1"/>
      <c r="G116" s="1"/>
      <c r="H116" s="1" t="s">
        <v>111</v>
      </c>
      <c r="I116" s="1"/>
      <c r="J116" s="12">
        <f t="shared" ref="J116:W116" si="11">ROUND(SUM(J113:J115),5)</f>
        <v>162678.74</v>
      </c>
      <c r="K116" s="12">
        <f t="shared" si="11"/>
        <v>143730</v>
      </c>
      <c r="L116" s="12">
        <f t="shared" si="11"/>
        <v>227109.55</v>
      </c>
      <c r="M116" s="12">
        <f t="shared" si="11"/>
        <v>153167</v>
      </c>
      <c r="N116" s="12">
        <f t="shared" si="11"/>
        <v>142912.43</v>
      </c>
      <c r="O116" s="12">
        <f t="shared" si="11"/>
        <v>146465</v>
      </c>
      <c r="P116" s="12">
        <f t="shared" si="11"/>
        <v>174025.49</v>
      </c>
      <c r="Q116" s="12">
        <f t="shared" si="11"/>
        <v>79090</v>
      </c>
      <c r="R116" s="12">
        <f t="shared" si="11"/>
        <v>67477.39</v>
      </c>
      <c r="S116" s="12">
        <f t="shared" si="11"/>
        <v>90953</v>
      </c>
      <c r="T116" s="12">
        <f t="shared" si="11"/>
        <v>3467.56</v>
      </c>
      <c r="U116" s="12">
        <f t="shared" si="11"/>
        <v>63270</v>
      </c>
      <c r="V116" s="12">
        <f t="shared" si="11"/>
        <v>90948</v>
      </c>
      <c r="W116" s="21">
        <f t="shared" si="11"/>
        <v>1002540</v>
      </c>
      <c r="Y116" s="9">
        <f t="shared" si="6"/>
        <v>154840.72</v>
      </c>
    </row>
    <row r="117" spans="1:26" ht="15" thickBot="1" x14ac:dyDescent="0.4">
      <c r="A117" s="8">
        <v>117</v>
      </c>
      <c r="B117" s="1"/>
      <c r="C117" s="1"/>
      <c r="D117" s="1"/>
      <c r="E117" s="1"/>
      <c r="F117" s="1"/>
      <c r="G117" s="1"/>
      <c r="H117" s="1" t="s">
        <v>112</v>
      </c>
      <c r="I117" s="1"/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52">
        <v>0</v>
      </c>
      <c r="Y117" s="9">
        <f t="shared" si="6"/>
        <v>0</v>
      </c>
    </row>
    <row r="118" spans="1:26" ht="15.5" thickTop="1" thickBot="1" x14ac:dyDescent="0.4">
      <c r="A118" s="30">
        <v>118</v>
      </c>
      <c r="B118" s="31"/>
      <c r="C118" s="31"/>
      <c r="D118" s="31"/>
      <c r="E118" s="31"/>
      <c r="F118" s="31"/>
      <c r="G118" s="31" t="s">
        <v>113</v>
      </c>
      <c r="H118" s="31"/>
      <c r="I118" s="31"/>
      <c r="J118" s="32">
        <f t="shared" ref="J118:W118" si="12">ROUND(SUM(J9:J10)+J20+J43+J48+J68+J76+J87+J93+J104+J112+SUM(J116:J117),5)</f>
        <v>1155950.3799999999</v>
      </c>
      <c r="K118" s="32">
        <f t="shared" si="12"/>
        <v>1185430</v>
      </c>
      <c r="L118" s="32">
        <f t="shared" si="12"/>
        <v>1115758.5</v>
      </c>
      <c r="M118" s="32">
        <f t="shared" si="12"/>
        <v>1219611</v>
      </c>
      <c r="N118" s="32">
        <f t="shared" si="12"/>
        <v>1005341.15</v>
      </c>
      <c r="O118" s="32">
        <f t="shared" si="12"/>
        <v>1161537</v>
      </c>
      <c r="P118" s="32">
        <f t="shared" si="12"/>
        <v>1083391.96</v>
      </c>
      <c r="Q118" s="32">
        <f t="shared" si="12"/>
        <v>1150000</v>
      </c>
      <c r="R118" s="32">
        <f t="shared" si="12"/>
        <v>992164.19</v>
      </c>
      <c r="S118" s="32">
        <f t="shared" si="12"/>
        <v>1143068</v>
      </c>
      <c r="T118" s="32">
        <f t="shared" si="12"/>
        <v>389391.43</v>
      </c>
      <c r="U118" s="32">
        <f t="shared" si="12"/>
        <v>544770</v>
      </c>
      <c r="V118" s="32">
        <f t="shared" si="12"/>
        <v>1085883</v>
      </c>
      <c r="W118" s="33">
        <f t="shared" si="12"/>
        <v>1002540</v>
      </c>
      <c r="Y118" s="9">
        <f t="shared" si="6"/>
        <v>1070521.236</v>
      </c>
    </row>
    <row r="119" spans="1:26" ht="15" thickTop="1" x14ac:dyDescent="0.35">
      <c r="A119" s="8">
        <v>119</v>
      </c>
      <c r="B119" s="1"/>
      <c r="C119" s="1"/>
      <c r="D119" s="1"/>
      <c r="E119" s="1"/>
      <c r="F119" s="1"/>
      <c r="G119" s="1" t="s">
        <v>114</v>
      </c>
      <c r="H119" s="1"/>
      <c r="I119" s="1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21"/>
      <c r="Y119" s="9"/>
    </row>
    <row r="120" spans="1:26" x14ac:dyDescent="0.35">
      <c r="A120" s="8">
        <v>120</v>
      </c>
      <c r="B120" s="1"/>
      <c r="C120" s="1"/>
      <c r="D120" s="1"/>
      <c r="E120" s="1"/>
      <c r="F120" s="1"/>
      <c r="G120" s="1"/>
      <c r="H120" s="1" t="s">
        <v>115</v>
      </c>
      <c r="I120" s="1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21"/>
      <c r="Y120" s="9"/>
    </row>
    <row r="121" spans="1:26" x14ac:dyDescent="0.35">
      <c r="A121" s="8">
        <v>121</v>
      </c>
      <c r="B121" s="1"/>
      <c r="C121" s="1"/>
      <c r="D121" s="1"/>
      <c r="E121" s="1"/>
      <c r="F121" s="1"/>
      <c r="G121" s="1"/>
      <c r="H121" s="1"/>
      <c r="I121" s="1" t="s">
        <v>116</v>
      </c>
      <c r="J121" s="12">
        <v>-95329</v>
      </c>
      <c r="K121" s="12">
        <v>-113498.38</v>
      </c>
      <c r="L121" s="12">
        <v>-152354</v>
      </c>
      <c r="M121" s="12">
        <v>-125544.25</v>
      </c>
      <c r="N121" s="12">
        <v>-197706</v>
      </c>
      <c r="O121" s="12">
        <v>-137654</v>
      </c>
      <c r="P121" s="12">
        <v>-144438.5</v>
      </c>
      <c r="Q121" s="12">
        <v>-171001</v>
      </c>
      <c r="R121" s="12">
        <v>-132381.5</v>
      </c>
      <c r="S121" s="12">
        <v>-137639</v>
      </c>
      <c r="T121" s="12">
        <v>-68950</v>
      </c>
      <c r="U121" s="12">
        <v>-69381.899999999994</v>
      </c>
      <c r="V121" s="12"/>
      <c r="W121" s="21"/>
      <c r="Y121" s="9">
        <f t="shared" si="6"/>
        <v>-144441.79999999999</v>
      </c>
    </row>
    <row r="122" spans="1:26" s="67" customFormat="1" ht="15" thickBot="1" x14ac:dyDescent="0.4">
      <c r="A122" s="63">
        <v>122</v>
      </c>
      <c r="B122" s="64"/>
      <c r="C122" s="64"/>
      <c r="D122" s="64"/>
      <c r="E122" s="64"/>
      <c r="F122" s="64"/>
      <c r="G122" s="64"/>
      <c r="H122" s="64"/>
      <c r="I122" s="64" t="s">
        <v>577</v>
      </c>
      <c r="J122" s="65">
        <v>-515</v>
      </c>
      <c r="K122" s="65">
        <v>0</v>
      </c>
      <c r="L122" s="65">
        <v>0</v>
      </c>
      <c r="M122" s="65">
        <v>0</v>
      </c>
      <c r="N122" s="65">
        <v>0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-156828</v>
      </c>
      <c r="W122" s="66"/>
      <c r="Y122" s="68">
        <f t="shared" si="6"/>
        <v>-103</v>
      </c>
    </row>
    <row r="123" spans="1:26" ht="31" customHeight="1" x14ac:dyDescent="0.35">
      <c r="A123" s="8">
        <v>123</v>
      </c>
      <c r="B123" s="1"/>
      <c r="C123" s="1"/>
      <c r="D123" s="1"/>
      <c r="E123" s="1"/>
      <c r="F123" s="1"/>
      <c r="G123" s="1"/>
      <c r="H123" s="1" t="s">
        <v>117</v>
      </c>
      <c r="I123" s="1"/>
      <c r="J123" s="12">
        <f t="shared" ref="J123:S123" si="13">ROUND(SUM(J120:J122),5)</f>
        <v>-95844</v>
      </c>
      <c r="K123" s="12">
        <f t="shared" si="13"/>
        <v>-113498.38</v>
      </c>
      <c r="L123" s="12">
        <f t="shared" si="13"/>
        <v>-152354</v>
      </c>
      <c r="M123" s="12">
        <f t="shared" si="13"/>
        <v>-125544.25</v>
      </c>
      <c r="N123" s="12">
        <f t="shared" si="13"/>
        <v>-197706</v>
      </c>
      <c r="O123" s="12">
        <f t="shared" si="13"/>
        <v>-137654</v>
      </c>
      <c r="P123" s="12">
        <f t="shared" si="13"/>
        <v>-144438.5</v>
      </c>
      <c r="Q123" s="12">
        <f t="shared" si="13"/>
        <v>-171001</v>
      </c>
      <c r="R123" s="12">
        <f t="shared" si="13"/>
        <v>-132381.5</v>
      </c>
      <c r="S123" s="12">
        <f t="shared" si="13"/>
        <v>-137639</v>
      </c>
      <c r="T123" s="12">
        <f>ROUND(SUM(T120:T121),5)</f>
        <v>-68950</v>
      </c>
      <c r="U123" s="12">
        <f>ROUND(SUM(U120:U121),5)</f>
        <v>-69381.899999999994</v>
      </c>
      <c r="V123" s="12">
        <f>ROUND(SUM(V120:V122),5)</f>
        <v>-156828</v>
      </c>
      <c r="W123" s="21">
        <f>ROUND(SUM(W120:W122),5)</f>
        <v>0</v>
      </c>
      <c r="Y123" s="9">
        <f t="shared" si="6"/>
        <v>-144544.79999999999</v>
      </c>
      <c r="Z123" s="69" t="s">
        <v>655</v>
      </c>
    </row>
    <row r="124" spans="1:26" x14ac:dyDescent="0.35">
      <c r="A124" s="8">
        <v>124</v>
      </c>
      <c r="B124" s="1"/>
      <c r="C124" s="1"/>
      <c r="D124" s="1"/>
      <c r="E124" s="1"/>
      <c r="F124" s="1"/>
      <c r="G124" s="1"/>
      <c r="H124" s="1" t="s">
        <v>118</v>
      </c>
      <c r="I124" s="1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21"/>
      <c r="Y124" s="9"/>
    </row>
    <row r="125" spans="1:26" x14ac:dyDescent="0.35">
      <c r="A125" s="8">
        <v>125</v>
      </c>
      <c r="B125" s="1"/>
      <c r="C125" s="1"/>
      <c r="D125" s="1"/>
      <c r="E125" s="1"/>
      <c r="F125" s="1"/>
      <c r="G125" s="1"/>
      <c r="H125" s="1"/>
      <c r="I125" s="1" t="s">
        <v>578</v>
      </c>
      <c r="J125" s="12">
        <v>223995</v>
      </c>
      <c r="K125" s="12">
        <v>192425</v>
      </c>
      <c r="L125" s="12">
        <v>190990</v>
      </c>
      <c r="M125" s="12">
        <v>96212.5</v>
      </c>
      <c r="N125" s="12">
        <v>0</v>
      </c>
      <c r="O125" s="12">
        <v>187180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/>
      <c r="W125" s="21"/>
      <c r="Y125" s="9">
        <f t="shared" si="6"/>
        <v>82997</v>
      </c>
    </row>
    <row r="126" spans="1:26" x14ac:dyDescent="0.35">
      <c r="A126" s="8">
        <v>126</v>
      </c>
      <c r="B126" s="1"/>
      <c r="C126" s="1"/>
      <c r="D126" s="1"/>
      <c r="E126" s="1"/>
      <c r="F126" s="1"/>
      <c r="G126" s="1"/>
      <c r="H126" s="1"/>
      <c r="I126" s="1" t="s">
        <v>119</v>
      </c>
      <c r="J126" s="12">
        <v>0</v>
      </c>
      <c r="K126" s="12">
        <v>0</v>
      </c>
      <c r="L126" s="12">
        <v>2180</v>
      </c>
      <c r="M126" s="12">
        <v>0</v>
      </c>
      <c r="N126" s="12">
        <v>103070</v>
      </c>
      <c r="O126" s="12">
        <v>0</v>
      </c>
      <c r="P126" s="12">
        <v>118235</v>
      </c>
      <c r="Q126" s="12">
        <v>67245</v>
      </c>
      <c r="R126" s="12">
        <v>182635</v>
      </c>
      <c r="S126" s="12">
        <v>140025</v>
      </c>
      <c r="T126" s="12">
        <v>65760</v>
      </c>
      <c r="U126" s="12">
        <v>58270</v>
      </c>
      <c r="V126" s="12">
        <v>160365</v>
      </c>
      <c r="W126" s="22"/>
      <c r="Y126" s="9">
        <f t="shared" si="6"/>
        <v>81224</v>
      </c>
    </row>
    <row r="127" spans="1:26" x14ac:dyDescent="0.35">
      <c r="A127" s="8">
        <v>127</v>
      </c>
      <c r="B127" s="1"/>
      <c r="C127" s="1"/>
      <c r="D127" s="1"/>
      <c r="E127" s="1"/>
      <c r="F127" s="1"/>
      <c r="G127" s="1"/>
      <c r="H127" s="1"/>
      <c r="I127" s="1" t="s">
        <v>579</v>
      </c>
      <c r="J127" s="12">
        <v>0</v>
      </c>
      <c r="K127" s="12">
        <v>21275</v>
      </c>
      <c r="L127" s="12">
        <v>0</v>
      </c>
      <c r="M127" s="12">
        <v>96212.5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/>
      <c r="W127" s="22"/>
      <c r="Y127" s="9">
        <f t="shared" si="6"/>
        <v>0</v>
      </c>
    </row>
    <row r="128" spans="1:26" x14ac:dyDescent="0.35">
      <c r="A128" s="8">
        <v>128</v>
      </c>
      <c r="B128" s="1"/>
      <c r="C128" s="1"/>
      <c r="D128" s="1"/>
      <c r="E128" s="1"/>
      <c r="F128" s="1"/>
      <c r="G128" s="1"/>
      <c r="H128" s="1"/>
      <c r="I128" s="1" t="s">
        <v>120</v>
      </c>
      <c r="J128" s="12">
        <v>137000</v>
      </c>
      <c r="K128" s="12">
        <v>126320</v>
      </c>
      <c r="L128" s="12">
        <v>134245</v>
      </c>
      <c r="M128" s="12">
        <v>126320</v>
      </c>
      <c r="N128" s="12">
        <v>121150</v>
      </c>
      <c r="O128" s="12">
        <v>128745</v>
      </c>
      <c r="P128" s="12">
        <v>109280</v>
      </c>
      <c r="Q128" s="12">
        <v>42915</v>
      </c>
      <c r="R128" s="12">
        <v>113665</v>
      </c>
      <c r="S128" s="12">
        <v>122325</v>
      </c>
      <c r="T128" s="12">
        <v>42460</v>
      </c>
      <c r="U128" s="12">
        <v>59070</v>
      </c>
      <c r="V128" s="12">
        <v>123445</v>
      </c>
      <c r="W128" s="22"/>
      <c r="Y128" s="9">
        <f t="shared" si="6"/>
        <v>123068</v>
      </c>
    </row>
    <row r="129" spans="1:25" x14ac:dyDescent="0.35">
      <c r="A129" s="8">
        <v>129</v>
      </c>
      <c r="B129" s="1"/>
      <c r="C129" s="1"/>
      <c r="D129" s="1"/>
      <c r="E129" s="1"/>
      <c r="F129" s="1"/>
      <c r="G129" s="1"/>
      <c r="H129" s="1"/>
      <c r="I129" s="1" t="s">
        <v>121</v>
      </c>
      <c r="J129" s="12">
        <v>48805</v>
      </c>
      <c r="K129" s="12">
        <v>57355</v>
      </c>
      <c r="L129" s="12">
        <v>33775</v>
      </c>
      <c r="M129" s="12">
        <v>57355</v>
      </c>
      <c r="N129" s="12">
        <v>45760</v>
      </c>
      <c r="O129" s="12">
        <v>44370</v>
      </c>
      <c r="P129" s="12">
        <v>57685</v>
      </c>
      <c r="Q129" s="12">
        <v>42915</v>
      </c>
      <c r="R129" s="12">
        <v>43635</v>
      </c>
      <c r="S129" s="12">
        <v>43660</v>
      </c>
      <c r="T129" s="12">
        <v>18215</v>
      </c>
      <c r="U129" s="12">
        <v>18210</v>
      </c>
      <c r="V129" s="12">
        <v>43310</v>
      </c>
      <c r="W129" s="22"/>
      <c r="Y129" s="9">
        <f t="shared" si="6"/>
        <v>45932</v>
      </c>
    </row>
    <row r="130" spans="1:25" ht="15" thickBot="1" x14ac:dyDescent="0.4">
      <c r="A130" s="8">
        <v>130</v>
      </c>
      <c r="B130" s="1"/>
      <c r="C130" s="1"/>
      <c r="D130" s="1"/>
      <c r="E130" s="1"/>
      <c r="F130" s="1"/>
      <c r="G130" s="1"/>
      <c r="H130" s="1"/>
      <c r="I130" s="1" t="s">
        <v>122</v>
      </c>
      <c r="J130" s="13">
        <v>27280</v>
      </c>
      <c r="K130" s="13">
        <v>26415</v>
      </c>
      <c r="L130" s="13">
        <v>33375</v>
      </c>
      <c r="M130" s="13">
        <v>26415</v>
      </c>
      <c r="N130" s="13">
        <v>36540</v>
      </c>
      <c r="O130" s="13">
        <v>40260</v>
      </c>
      <c r="P130" s="13">
        <v>38655</v>
      </c>
      <c r="Q130" s="13">
        <v>42915</v>
      </c>
      <c r="R130" s="13">
        <v>39565</v>
      </c>
      <c r="S130" s="13">
        <v>41510</v>
      </c>
      <c r="T130" s="13">
        <v>11660</v>
      </c>
      <c r="U130" s="13">
        <v>20200</v>
      </c>
      <c r="V130" s="13">
        <v>44235</v>
      </c>
      <c r="W130" s="23"/>
      <c r="Y130" s="9">
        <f t="shared" si="6"/>
        <v>35083</v>
      </c>
    </row>
    <row r="131" spans="1:25" x14ac:dyDescent="0.35">
      <c r="A131" s="8">
        <v>131</v>
      </c>
      <c r="B131" s="1"/>
      <c r="C131" s="1"/>
      <c r="D131" s="1"/>
      <c r="E131" s="1"/>
      <c r="F131" s="1"/>
      <c r="G131" s="1"/>
      <c r="H131" s="1" t="s">
        <v>123</v>
      </c>
      <c r="I131" s="1"/>
      <c r="J131" s="12">
        <f t="shared" ref="J131:W131" si="14">ROUND(SUM(J124:J130),5)</f>
        <v>437080</v>
      </c>
      <c r="K131" s="12">
        <f t="shared" si="14"/>
        <v>423790</v>
      </c>
      <c r="L131" s="12">
        <f t="shared" si="14"/>
        <v>394565</v>
      </c>
      <c r="M131" s="12">
        <f t="shared" si="14"/>
        <v>402515</v>
      </c>
      <c r="N131" s="12">
        <f t="shared" si="14"/>
        <v>306520</v>
      </c>
      <c r="O131" s="12">
        <f t="shared" si="14"/>
        <v>400555</v>
      </c>
      <c r="P131" s="12">
        <f t="shared" si="14"/>
        <v>323855</v>
      </c>
      <c r="Q131" s="12">
        <f t="shared" si="14"/>
        <v>195990</v>
      </c>
      <c r="R131" s="12">
        <f t="shared" si="14"/>
        <v>379500</v>
      </c>
      <c r="S131" s="12">
        <f t="shared" si="14"/>
        <v>347520</v>
      </c>
      <c r="T131" s="12">
        <f t="shared" si="14"/>
        <v>138095</v>
      </c>
      <c r="U131" s="12">
        <f t="shared" si="14"/>
        <v>155750</v>
      </c>
      <c r="V131" s="12">
        <f t="shared" si="14"/>
        <v>371355</v>
      </c>
      <c r="W131" s="21">
        <f t="shared" si="14"/>
        <v>0</v>
      </c>
      <c r="Y131" s="9">
        <f t="shared" si="6"/>
        <v>368304</v>
      </c>
    </row>
    <row r="132" spans="1:25" x14ac:dyDescent="0.35">
      <c r="A132" s="8">
        <v>132</v>
      </c>
      <c r="B132" s="1"/>
      <c r="C132" s="1"/>
      <c r="D132" s="1"/>
      <c r="E132" s="1"/>
      <c r="F132" s="1"/>
      <c r="G132" s="1"/>
      <c r="H132" s="1" t="s">
        <v>124</v>
      </c>
      <c r="I132" s="1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21"/>
      <c r="Y132" s="9"/>
    </row>
    <row r="133" spans="1:25" x14ac:dyDescent="0.35">
      <c r="A133" s="8">
        <v>133</v>
      </c>
      <c r="B133" s="1"/>
      <c r="C133" s="1"/>
      <c r="D133" s="1"/>
      <c r="E133" s="1"/>
      <c r="F133" s="1"/>
      <c r="G133" s="1"/>
      <c r="H133" s="1"/>
      <c r="I133" s="1" t="s">
        <v>125</v>
      </c>
      <c r="J133" s="12">
        <v>73075</v>
      </c>
      <c r="K133" s="12">
        <v>73290</v>
      </c>
      <c r="L133" s="12">
        <v>111280</v>
      </c>
      <c r="M133" s="12">
        <v>73290</v>
      </c>
      <c r="N133" s="12">
        <v>123290</v>
      </c>
      <c r="O133" s="12">
        <v>77015</v>
      </c>
      <c r="P133" s="12">
        <v>95800</v>
      </c>
      <c r="Q133" s="12">
        <v>67245</v>
      </c>
      <c r="R133" s="12">
        <v>125925</v>
      </c>
      <c r="S133" s="12">
        <v>80475</v>
      </c>
      <c r="T133" s="12">
        <v>38915</v>
      </c>
      <c r="U133" s="12">
        <v>49300</v>
      </c>
      <c r="V133" s="12">
        <v>84900</v>
      </c>
      <c r="W133" s="22"/>
      <c r="Y133" s="9">
        <f t="shared" si="6"/>
        <v>105874</v>
      </c>
    </row>
    <row r="134" spans="1:25" x14ac:dyDescent="0.35">
      <c r="A134" s="8">
        <v>134</v>
      </c>
      <c r="B134" s="1"/>
      <c r="C134" s="1"/>
      <c r="D134" s="1"/>
      <c r="E134" s="1"/>
      <c r="F134" s="1"/>
      <c r="G134" s="1"/>
      <c r="H134" s="1"/>
      <c r="I134" s="1" t="s">
        <v>126</v>
      </c>
      <c r="J134" s="12">
        <v>42130</v>
      </c>
      <c r="K134" s="12">
        <v>39955</v>
      </c>
      <c r="L134" s="12">
        <v>38600</v>
      </c>
      <c r="M134" s="12">
        <v>39955</v>
      </c>
      <c r="N134" s="12">
        <v>43900</v>
      </c>
      <c r="O134" s="12">
        <v>42750</v>
      </c>
      <c r="P134" s="12">
        <v>43165</v>
      </c>
      <c r="Q134" s="12">
        <v>67245</v>
      </c>
      <c r="R134" s="12">
        <v>33100</v>
      </c>
      <c r="S134" s="12">
        <v>45345</v>
      </c>
      <c r="T134" s="12">
        <v>19610</v>
      </c>
      <c r="U134" s="12">
        <v>21485</v>
      </c>
      <c r="V134" s="12">
        <v>50535</v>
      </c>
      <c r="W134" s="22"/>
      <c r="Y134" s="9">
        <f t="shared" si="6"/>
        <v>40179</v>
      </c>
    </row>
    <row r="135" spans="1:25" x14ac:dyDescent="0.35">
      <c r="A135" s="8">
        <v>135</v>
      </c>
      <c r="B135" s="1"/>
      <c r="C135" s="1"/>
      <c r="D135" s="1"/>
      <c r="E135" s="1"/>
      <c r="F135" s="1"/>
      <c r="G135" s="1"/>
      <c r="H135" s="1"/>
      <c r="I135" s="1" t="s">
        <v>127</v>
      </c>
      <c r="J135" s="12">
        <v>30920</v>
      </c>
      <c r="K135" s="12">
        <v>29590</v>
      </c>
      <c r="L135" s="12">
        <v>28955</v>
      </c>
      <c r="M135" s="12">
        <v>29590</v>
      </c>
      <c r="N135" s="12">
        <v>49805</v>
      </c>
      <c r="O135" s="12">
        <v>36945</v>
      </c>
      <c r="P135" s="12">
        <v>28950</v>
      </c>
      <c r="Q135" s="12">
        <v>67245</v>
      </c>
      <c r="R135" s="12">
        <v>30405</v>
      </c>
      <c r="S135" s="12">
        <v>39515</v>
      </c>
      <c r="T135" s="12">
        <v>11310</v>
      </c>
      <c r="U135" s="12">
        <v>15365</v>
      </c>
      <c r="V135" s="12">
        <v>38605</v>
      </c>
      <c r="W135" s="22"/>
      <c r="Y135" s="9">
        <f t="shared" si="6"/>
        <v>33807</v>
      </c>
    </row>
    <row r="136" spans="1:25" x14ac:dyDescent="0.35">
      <c r="A136" s="8">
        <v>136</v>
      </c>
      <c r="B136" s="1"/>
      <c r="C136" s="1"/>
      <c r="D136" s="1"/>
      <c r="E136" s="1"/>
      <c r="F136" s="1"/>
      <c r="G136" s="1"/>
      <c r="H136" s="1"/>
      <c r="I136" s="1" t="s">
        <v>128</v>
      </c>
      <c r="J136" s="12">
        <v>7020</v>
      </c>
      <c r="K136" s="12">
        <v>0</v>
      </c>
      <c r="L136" s="12">
        <v>25100</v>
      </c>
      <c r="M136" s="12">
        <v>35435</v>
      </c>
      <c r="N136" s="12">
        <v>54445</v>
      </c>
      <c r="O136" s="12">
        <v>31655</v>
      </c>
      <c r="P136" s="12">
        <v>48950</v>
      </c>
      <c r="Q136" s="12">
        <v>42915</v>
      </c>
      <c r="R136" s="12">
        <v>66355</v>
      </c>
      <c r="S136" s="12">
        <v>0</v>
      </c>
      <c r="T136" s="12">
        <v>28550</v>
      </c>
      <c r="U136" s="12">
        <v>0</v>
      </c>
      <c r="V136" s="12">
        <v>0</v>
      </c>
      <c r="W136" s="22"/>
      <c r="Y136" s="9">
        <f t="shared" si="6"/>
        <v>40374</v>
      </c>
    </row>
    <row r="137" spans="1:25" ht="15" thickBot="1" x14ac:dyDescent="0.4">
      <c r="A137" s="8">
        <v>137</v>
      </c>
      <c r="B137" s="1"/>
      <c r="C137" s="1"/>
      <c r="D137" s="1"/>
      <c r="E137" s="1"/>
      <c r="F137" s="1"/>
      <c r="G137" s="1"/>
      <c r="H137" s="1"/>
      <c r="I137" s="1" t="s">
        <v>129</v>
      </c>
      <c r="J137" s="13">
        <v>14835</v>
      </c>
      <c r="K137" s="13">
        <v>35435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32000</v>
      </c>
      <c r="T137" s="13">
        <v>0</v>
      </c>
      <c r="U137" s="13">
        <v>9270</v>
      </c>
      <c r="V137" s="13">
        <v>33245</v>
      </c>
      <c r="W137" s="23"/>
      <c r="Y137" s="9">
        <f t="shared" si="6"/>
        <v>2967</v>
      </c>
    </row>
    <row r="138" spans="1:25" x14ac:dyDescent="0.35">
      <c r="A138" s="8">
        <v>138</v>
      </c>
      <c r="B138" s="1"/>
      <c r="C138" s="1"/>
      <c r="D138" s="1"/>
      <c r="E138" s="1"/>
      <c r="F138" s="1"/>
      <c r="G138" s="1"/>
      <c r="H138" s="1" t="s">
        <v>130</v>
      </c>
      <c r="I138" s="1"/>
      <c r="J138" s="12">
        <f t="shared" ref="J138:W138" si="15">ROUND(SUM(J132:J137),5)</f>
        <v>167980</v>
      </c>
      <c r="K138" s="12">
        <f t="shared" si="15"/>
        <v>178270</v>
      </c>
      <c r="L138" s="12">
        <f t="shared" si="15"/>
        <v>203935</v>
      </c>
      <c r="M138" s="12">
        <f t="shared" si="15"/>
        <v>178270</v>
      </c>
      <c r="N138" s="12">
        <f t="shared" si="15"/>
        <v>271440</v>
      </c>
      <c r="O138" s="12">
        <f t="shared" si="15"/>
        <v>188365</v>
      </c>
      <c r="P138" s="12">
        <f t="shared" si="15"/>
        <v>216865</v>
      </c>
      <c r="Q138" s="12">
        <f t="shared" si="15"/>
        <v>244650</v>
      </c>
      <c r="R138" s="12">
        <f t="shared" si="15"/>
        <v>255785</v>
      </c>
      <c r="S138" s="12">
        <f t="shared" si="15"/>
        <v>197335</v>
      </c>
      <c r="T138" s="12">
        <f t="shared" si="15"/>
        <v>98385</v>
      </c>
      <c r="U138" s="12">
        <f t="shared" si="15"/>
        <v>95420</v>
      </c>
      <c r="V138" s="12">
        <f t="shared" si="15"/>
        <v>207285</v>
      </c>
      <c r="W138" s="21">
        <f t="shared" si="15"/>
        <v>0</v>
      </c>
      <c r="Y138" s="9">
        <f t="shared" si="6"/>
        <v>223201</v>
      </c>
    </row>
    <row r="139" spans="1:25" x14ac:dyDescent="0.35">
      <c r="A139" s="8">
        <v>139</v>
      </c>
      <c r="B139" s="1"/>
      <c r="C139" s="1"/>
      <c r="D139" s="1"/>
      <c r="E139" s="1"/>
      <c r="F139" s="1"/>
      <c r="G139" s="1"/>
      <c r="H139" s="1" t="s">
        <v>131</v>
      </c>
      <c r="I139" s="1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21"/>
      <c r="Y139" s="9"/>
    </row>
    <row r="140" spans="1:25" x14ac:dyDescent="0.35">
      <c r="A140" s="8">
        <v>140</v>
      </c>
      <c r="B140" s="1"/>
      <c r="C140" s="1"/>
      <c r="D140" s="1"/>
      <c r="E140" s="1"/>
      <c r="F140" s="1"/>
      <c r="G140" s="1"/>
      <c r="H140" s="1"/>
      <c r="I140" s="1" t="s">
        <v>132</v>
      </c>
      <c r="J140" s="12">
        <v>32370</v>
      </c>
      <c r="K140" s="12">
        <v>34870</v>
      </c>
      <c r="L140" s="12">
        <v>31960</v>
      </c>
      <c r="M140" s="12">
        <v>34870</v>
      </c>
      <c r="N140" s="12">
        <v>38285</v>
      </c>
      <c r="O140" s="12">
        <v>37970</v>
      </c>
      <c r="P140" s="12">
        <v>21480</v>
      </c>
      <c r="Q140" s="12">
        <v>67245</v>
      </c>
      <c r="R140" s="12">
        <v>16600</v>
      </c>
      <c r="S140" s="12">
        <v>40695</v>
      </c>
      <c r="T140" s="12">
        <v>7160</v>
      </c>
      <c r="U140" s="12">
        <v>20025</v>
      </c>
      <c r="V140" s="12">
        <v>42125</v>
      </c>
      <c r="W140" s="22"/>
      <c r="Y140" s="9">
        <f t="shared" ref="Y140:Y202" si="16">AVERAGE(J140,L140,N140,P140,R140)</f>
        <v>28139</v>
      </c>
    </row>
    <row r="141" spans="1:25" x14ac:dyDescent="0.35">
      <c r="A141" s="8">
        <v>141</v>
      </c>
      <c r="B141" s="1"/>
      <c r="C141" s="1"/>
      <c r="D141" s="1"/>
      <c r="E141" s="1"/>
      <c r="F141" s="1"/>
      <c r="G141" s="1"/>
      <c r="H141" s="1"/>
      <c r="I141" s="1" t="s">
        <v>133</v>
      </c>
      <c r="J141" s="12">
        <v>17620</v>
      </c>
      <c r="K141" s="12">
        <v>17150</v>
      </c>
      <c r="L141" s="12">
        <v>20460</v>
      </c>
      <c r="M141" s="12">
        <v>17150</v>
      </c>
      <c r="N141" s="12">
        <v>12915</v>
      </c>
      <c r="O141" s="12">
        <v>19995</v>
      </c>
      <c r="P141" s="12">
        <v>11125</v>
      </c>
      <c r="Q141" s="12">
        <v>43180</v>
      </c>
      <c r="R141" s="12">
        <v>7815</v>
      </c>
      <c r="S141" s="12">
        <v>21455</v>
      </c>
      <c r="T141" s="12">
        <v>3180</v>
      </c>
      <c r="U141" s="12">
        <v>11120</v>
      </c>
      <c r="V141" s="12">
        <v>21585</v>
      </c>
      <c r="W141" s="22"/>
      <c r="Y141" s="9">
        <f t="shared" si="16"/>
        <v>13987</v>
      </c>
    </row>
    <row r="142" spans="1:25" ht="15" thickBot="1" x14ac:dyDescent="0.4">
      <c r="A142" s="8">
        <v>142</v>
      </c>
      <c r="B142" s="1"/>
      <c r="C142" s="1"/>
      <c r="D142" s="1"/>
      <c r="E142" s="1"/>
      <c r="F142" s="1"/>
      <c r="G142" s="1"/>
      <c r="H142" s="1"/>
      <c r="I142" s="1" t="s">
        <v>644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23"/>
      <c r="Y142" s="9">
        <f t="shared" si="16"/>
        <v>0</v>
      </c>
    </row>
    <row r="143" spans="1:25" x14ac:dyDescent="0.35">
      <c r="A143" s="8">
        <v>143</v>
      </c>
      <c r="B143" s="1"/>
      <c r="C143" s="1"/>
      <c r="D143" s="1"/>
      <c r="E143" s="1"/>
      <c r="F143" s="1"/>
      <c r="G143" s="1"/>
      <c r="H143" s="1" t="s">
        <v>134</v>
      </c>
      <c r="I143" s="1"/>
      <c r="J143" s="12">
        <f>ROUND(SUM(J139:J142),5)</f>
        <v>49990</v>
      </c>
      <c r="K143" s="12">
        <f t="shared" ref="K143:U143" si="17">ROUND(SUM(K139:K142),5)</f>
        <v>52020</v>
      </c>
      <c r="L143" s="12">
        <f t="shared" si="17"/>
        <v>52420</v>
      </c>
      <c r="M143" s="12">
        <f t="shared" si="17"/>
        <v>52020</v>
      </c>
      <c r="N143" s="12">
        <f t="shared" si="17"/>
        <v>51200</v>
      </c>
      <c r="O143" s="12">
        <f t="shared" si="17"/>
        <v>57965</v>
      </c>
      <c r="P143" s="12">
        <f t="shared" si="17"/>
        <v>32605</v>
      </c>
      <c r="Q143" s="12">
        <f t="shared" si="17"/>
        <v>110425</v>
      </c>
      <c r="R143" s="12">
        <f t="shared" si="17"/>
        <v>24415</v>
      </c>
      <c r="S143" s="12">
        <f t="shared" si="17"/>
        <v>62150</v>
      </c>
      <c r="T143" s="12">
        <f t="shared" si="17"/>
        <v>10340</v>
      </c>
      <c r="U143" s="12">
        <f t="shared" si="17"/>
        <v>31145</v>
      </c>
      <c r="V143" s="12">
        <f>ROUND(SUM(V139:V142),5)</f>
        <v>63710</v>
      </c>
      <c r="W143" s="21">
        <f>ROUND(SUM(W139:W142),5)</f>
        <v>0</v>
      </c>
      <c r="Y143" s="9">
        <f t="shared" si="16"/>
        <v>42126</v>
      </c>
    </row>
    <row r="144" spans="1:25" x14ac:dyDescent="0.35">
      <c r="A144" s="8">
        <v>144</v>
      </c>
      <c r="B144" s="1"/>
      <c r="C144" s="1"/>
      <c r="D144" s="1"/>
      <c r="E144" s="1"/>
      <c r="F144" s="1"/>
      <c r="G144" s="1"/>
      <c r="H144" s="1" t="s">
        <v>135</v>
      </c>
      <c r="I144" s="1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21"/>
      <c r="Y144" s="9"/>
    </row>
    <row r="145" spans="1:25" x14ac:dyDescent="0.35">
      <c r="A145" s="8">
        <v>145</v>
      </c>
      <c r="B145" s="1"/>
      <c r="C145" s="1"/>
      <c r="D145" s="1"/>
      <c r="E145" s="1"/>
      <c r="F145" s="1"/>
      <c r="G145" s="1"/>
      <c r="H145" s="1"/>
      <c r="I145" s="1" t="s">
        <v>136</v>
      </c>
      <c r="J145" s="12">
        <v>40790</v>
      </c>
      <c r="K145" s="12">
        <v>49100</v>
      </c>
      <c r="L145" s="12">
        <v>51995</v>
      </c>
      <c r="M145" s="12">
        <v>49100</v>
      </c>
      <c r="N145" s="12">
        <v>85125</v>
      </c>
      <c r="O145" s="12">
        <v>51900</v>
      </c>
      <c r="P145" s="12">
        <v>66535</v>
      </c>
      <c r="Q145" s="12">
        <v>67660</v>
      </c>
      <c r="R145" s="12">
        <v>58845</v>
      </c>
      <c r="S145" s="12">
        <v>55400</v>
      </c>
      <c r="T145" s="12">
        <v>21685</v>
      </c>
      <c r="U145" s="12">
        <v>27915</v>
      </c>
      <c r="V145" s="12">
        <v>54390</v>
      </c>
      <c r="W145" s="22"/>
      <c r="Y145" s="9">
        <f t="shared" si="16"/>
        <v>60658</v>
      </c>
    </row>
    <row r="146" spans="1:25" x14ac:dyDescent="0.35">
      <c r="A146" s="8">
        <v>146</v>
      </c>
      <c r="B146" s="1"/>
      <c r="C146" s="1"/>
      <c r="D146" s="1"/>
      <c r="E146" s="1"/>
      <c r="F146" s="1"/>
      <c r="G146" s="1"/>
      <c r="H146" s="1"/>
      <c r="I146" s="1" t="s">
        <v>137</v>
      </c>
      <c r="J146" s="12">
        <v>10400</v>
      </c>
      <c r="K146" s="12">
        <v>19135</v>
      </c>
      <c r="L146" s="12">
        <v>9805</v>
      </c>
      <c r="M146" s="12">
        <v>19135</v>
      </c>
      <c r="N146" s="12">
        <v>10460</v>
      </c>
      <c r="O146" s="12">
        <v>17225</v>
      </c>
      <c r="P146" s="12">
        <v>6755</v>
      </c>
      <c r="Q146" s="12">
        <v>43180</v>
      </c>
      <c r="R146" s="12">
        <v>14540</v>
      </c>
      <c r="S146" s="12">
        <v>18875</v>
      </c>
      <c r="T146" s="12">
        <v>1920</v>
      </c>
      <c r="U146" s="12">
        <v>7420</v>
      </c>
      <c r="V146" s="12">
        <v>19145</v>
      </c>
      <c r="W146" s="22"/>
      <c r="Y146" s="9">
        <f t="shared" si="16"/>
        <v>10392</v>
      </c>
    </row>
    <row r="147" spans="1:25" x14ac:dyDescent="0.35">
      <c r="A147" s="8">
        <v>147</v>
      </c>
      <c r="B147" s="1"/>
      <c r="C147" s="1"/>
      <c r="D147" s="1"/>
      <c r="E147" s="1"/>
      <c r="F147" s="1"/>
      <c r="G147" s="1"/>
      <c r="H147" s="1"/>
      <c r="I147" s="1" t="s">
        <v>138</v>
      </c>
      <c r="J147" s="12">
        <v>29065</v>
      </c>
      <c r="K147" s="12">
        <v>22180</v>
      </c>
      <c r="L147" s="12">
        <v>28345</v>
      </c>
      <c r="M147" s="12">
        <v>22180</v>
      </c>
      <c r="N147" s="12">
        <v>25230</v>
      </c>
      <c r="O147" s="12">
        <v>28540</v>
      </c>
      <c r="P147" s="12">
        <v>23555</v>
      </c>
      <c r="Q147" s="12">
        <v>43180</v>
      </c>
      <c r="R147" s="12">
        <v>24620</v>
      </c>
      <c r="S147" s="12">
        <v>26300</v>
      </c>
      <c r="T147" s="12">
        <v>8805</v>
      </c>
      <c r="U147" s="12">
        <v>9140</v>
      </c>
      <c r="V147" s="12">
        <v>28210</v>
      </c>
      <c r="W147" s="22"/>
      <c r="Y147" s="9">
        <f t="shared" si="16"/>
        <v>26163</v>
      </c>
    </row>
    <row r="148" spans="1:25" ht="15" thickBot="1" x14ac:dyDescent="0.4">
      <c r="A148" s="8">
        <v>148</v>
      </c>
      <c r="B148" s="1"/>
      <c r="C148" s="1"/>
      <c r="D148" s="1"/>
      <c r="E148" s="1"/>
      <c r="F148" s="1"/>
      <c r="G148" s="1"/>
      <c r="H148" s="1"/>
      <c r="I148" s="1" t="s">
        <v>139</v>
      </c>
      <c r="J148" s="13">
        <v>2715</v>
      </c>
      <c r="K148" s="13">
        <v>0</v>
      </c>
      <c r="L148" s="13">
        <v>34175</v>
      </c>
      <c r="M148" s="13">
        <v>0</v>
      </c>
      <c r="N148" s="13">
        <v>21525</v>
      </c>
      <c r="O148" s="13">
        <v>28745</v>
      </c>
      <c r="P148" s="13">
        <v>25630</v>
      </c>
      <c r="Q148" s="13">
        <v>26220</v>
      </c>
      <c r="R148" s="13">
        <v>11120</v>
      </c>
      <c r="S148" s="13">
        <v>13060</v>
      </c>
      <c r="T148" s="13">
        <v>3975</v>
      </c>
      <c r="U148" s="13">
        <v>5955</v>
      </c>
      <c r="V148" s="13">
        <v>12180</v>
      </c>
      <c r="W148" s="23"/>
      <c r="Y148" s="9">
        <f t="shared" si="16"/>
        <v>19033</v>
      </c>
    </row>
    <row r="149" spans="1:25" x14ac:dyDescent="0.35">
      <c r="A149" s="8">
        <v>149</v>
      </c>
      <c r="B149" s="1"/>
      <c r="C149" s="1"/>
      <c r="D149" s="1"/>
      <c r="E149" s="1"/>
      <c r="F149" s="1"/>
      <c r="G149" s="1"/>
      <c r="H149" s="1" t="s">
        <v>140</v>
      </c>
      <c r="I149" s="1"/>
      <c r="J149" s="12">
        <f t="shared" ref="J149:W149" si="18">ROUND(SUM(J144:J148),5)</f>
        <v>82970</v>
      </c>
      <c r="K149" s="12">
        <f t="shared" si="18"/>
        <v>90415</v>
      </c>
      <c r="L149" s="12">
        <f t="shared" si="18"/>
        <v>124320</v>
      </c>
      <c r="M149" s="12">
        <f t="shared" si="18"/>
        <v>90415</v>
      </c>
      <c r="N149" s="12">
        <f t="shared" si="18"/>
        <v>142340</v>
      </c>
      <c r="O149" s="12">
        <f t="shared" si="18"/>
        <v>126410</v>
      </c>
      <c r="P149" s="12">
        <f t="shared" si="18"/>
        <v>122475</v>
      </c>
      <c r="Q149" s="12">
        <f t="shared" si="18"/>
        <v>180240</v>
      </c>
      <c r="R149" s="12">
        <f t="shared" si="18"/>
        <v>109125</v>
      </c>
      <c r="S149" s="12">
        <f t="shared" si="18"/>
        <v>113635</v>
      </c>
      <c r="T149" s="12">
        <f t="shared" si="18"/>
        <v>36385</v>
      </c>
      <c r="U149" s="12">
        <f t="shared" si="18"/>
        <v>50430</v>
      </c>
      <c r="V149" s="12">
        <f t="shared" si="18"/>
        <v>113925</v>
      </c>
      <c r="W149" s="21">
        <f t="shared" si="18"/>
        <v>0</v>
      </c>
      <c r="Y149" s="9">
        <f t="shared" si="16"/>
        <v>116246</v>
      </c>
    </row>
    <row r="150" spans="1:25" x14ac:dyDescent="0.35">
      <c r="A150" s="8">
        <v>150</v>
      </c>
      <c r="B150" s="1"/>
      <c r="C150" s="1"/>
      <c r="D150" s="1"/>
      <c r="E150" s="1"/>
      <c r="F150" s="1"/>
      <c r="G150" s="1"/>
      <c r="H150" s="1" t="s">
        <v>141</v>
      </c>
      <c r="I150" s="1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21"/>
      <c r="Y150" s="9"/>
    </row>
    <row r="151" spans="1:25" x14ac:dyDescent="0.35">
      <c r="A151" s="8">
        <v>151</v>
      </c>
      <c r="B151" s="1"/>
      <c r="C151" s="1"/>
      <c r="D151" s="1"/>
      <c r="E151" s="1"/>
      <c r="F151" s="1"/>
      <c r="G151" s="1"/>
      <c r="H151" s="1"/>
      <c r="I151" s="1" t="s">
        <v>142</v>
      </c>
      <c r="J151" s="12">
        <v>0</v>
      </c>
      <c r="K151" s="12">
        <v>0</v>
      </c>
      <c r="L151" s="12">
        <v>14700</v>
      </c>
      <c r="M151" s="12">
        <v>0</v>
      </c>
      <c r="N151" s="12">
        <v>11920</v>
      </c>
      <c r="O151" s="12">
        <v>14840</v>
      </c>
      <c r="P151" s="12">
        <v>12710</v>
      </c>
      <c r="Q151" s="12">
        <v>26220</v>
      </c>
      <c r="R151" s="12">
        <v>8665</v>
      </c>
      <c r="S151" s="12">
        <v>14460</v>
      </c>
      <c r="T151" s="12">
        <v>3245</v>
      </c>
      <c r="U151" s="12">
        <v>4965</v>
      </c>
      <c r="V151" s="12">
        <v>10530</v>
      </c>
      <c r="W151" s="22"/>
      <c r="Y151" s="9">
        <f t="shared" si="16"/>
        <v>9599</v>
      </c>
    </row>
    <row r="152" spans="1:25" x14ac:dyDescent="0.35">
      <c r="A152" s="8">
        <v>152</v>
      </c>
      <c r="B152" s="1"/>
      <c r="C152" s="1"/>
      <c r="D152" s="1"/>
      <c r="E152" s="1"/>
      <c r="F152" s="1"/>
      <c r="G152" s="1"/>
      <c r="H152" s="1"/>
      <c r="I152" s="1" t="s">
        <v>143</v>
      </c>
      <c r="J152" s="12">
        <v>0</v>
      </c>
      <c r="K152" s="12">
        <v>0</v>
      </c>
      <c r="L152" s="12">
        <v>8345</v>
      </c>
      <c r="M152" s="12">
        <v>0</v>
      </c>
      <c r="N152" s="12">
        <v>14505</v>
      </c>
      <c r="O152" s="12">
        <v>0</v>
      </c>
      <c r="P152" s="12">
        <v>9870</v>
      </c>
      <c r="Q152" s="12">
        <v>26220</v>
      </c>
      <c r="R152" s="12">
        <v>6885</v>
      </c>
      <c r="S152" s="12">
        <v>14175</v>
      </c>
      <c r="T152" s="12">
        <v>1390</v>
      </c>
      <c r="U152" s="12">
        <v>4965</v>
      </c>
      <c r="V152" s="12">
        <v>10530</v>
      </c>
      <c r="W152" s="22"/>
      <c r="Y152" s="9">
        <f t="shared" si="16"/>
        <v>7921</v>
      </c>
    </row>
    <row r="153" spans="1:25" x14ac:dyDescent="0.35">
      <c r="A153" s="8">
        <v>153</v>
      </c>
      <c r="B153" s="1"/>
      <c r="C153" s="1"/>
      <c r="D153" s="1"/>
      <c r="E153" s="1"/>
      <c r="F153" s="1"/>
      <c r="G153" s="1"/>
      <c r="H153" s="1"/>
      <c r="I153" s="1" t="s">
        <v>144</v>
      </c>
      <c r="J153" s="12">
        <v>0</v>
      </c>
      <c r="K153" s="12">
        <v>0</v>
      </c>
      <c r="L153" s="12">
        <v>0</v>
      </c>
      <c r="M153" s="12">
        <v>0</v>
      </c>
      <c r="N153" s="12">
        <v>11455</v>
      </c>
      <c r="O153" s="12">
        <v>0</v>
      </c>
      <c r="P153" s="12">
        <v>12585</v>
      </c>
      <c r="Q153" s="12">
        <v>26220</v>
      </c>
      <c r="R153" s="12">
        <v>5830</v>
      </c>
      <c r="S153" s="12">
        <v>13890</v>
      </c>
      <c r="T153" s="12">
        <v>1855</v>
      </c>
      <c r="U153" s="12">
        <v>4965</v>
      </c>
      <c r="V153" s="12">
        <v>10530</v>
      </c>
      <c r="W153" s="22"/>
      <c r="Y153" s="9">
        <f t="shared" si="16"/>
        <v>5974</v>
      </c>
    </row>
    <row r="154" spans="1:25" x14ac:dyDescent="0.35">
      <c r="A154" s="8">
        <v>154</v>
      </c>
      <c r="B154" s="1"/>
      <c r="C154" s="1"/>
      <c r="D154" s="1"/>
      <c r="E154" s="1"/>
      <c r="F154" s="1"/>
      <c r="G154" s="1"/>
      <c r="H154" s="1"/>
      <c r="I154" s="1" t="s">
        <v>145</v>
      </c>
      <c r="J154" s="12">
        <v>0</v>
      </c>
      <c r="K154" s="12">
        <v>0</v>
      </c>
      <c r="L154" s="12">
        <v>0</v>
      </c>
      <c r="M154" s="12">
        <v>0</v>
      </c>
      <c r="N154" s="12">
        <v>5895</v>
      </c>
      <c r="O154" s="12">
        <v>0</v>
      </c>
      <c r="P154" s="12">
        <v>9340</v>
      </c>
      <c r="Q154" s="12">
        <v>27810</v>
      </c>
      <c r="R154" s="12">
        <v>5100</v>
      </c>
      <c r="S154" s="12">
        <v>13890</v>
      </c>
      <c r="T154" s="12">
        <v>2120</v>
      </c>
      <c r="U154" s="12">
        <v>4965</v>
      </c>
      <c r="V154" s="12">
        <v>10530</v>
      </c>
      <c r="W154" s="22"/>
      <c r="Y154" s="9">
        <f t="shared" si="16"/>
        <v>4067</v>
      </c>
    </row>
    <row r="155" spans="1:25" ht="15" thickBot="1" x14ac:dyDescent="0.4">
      <c r="A155" s="8">
        <v>155</v>
      </c>
      <c r="B155" s="1"/>
      <c r="C155" s="1"/>
      <c r="D155" s="1"/>
      <c r="E155" s="1"/>
      <c r="F155" s="1"/>
      <c r="G155" s="1"/>
      <c r="H155" s="1"/>
      <c r="I155" s="1" t="s">
        <v>146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5085</v>
      </c>
      <c r="S155" s="13">
        <v>0</v>
      </c>
      <c r="T155" s="13">
        <v>10170</v>
      </c>
      <c r="U155" s="13">
        <v>7785</v>
      </c>
      <c r="V155" s="13">
        <v>16500</v>
      </c>
      <c r="W155" s="23"/>
      <c r="Y155" s="9">
        <f t="shared" si="16"/>
        <v>1017</v>
      </c>
    </row>
    <row r="156" spans="1:25" x14ac:dyDescent="0.35">
      <c r="A156" s="8">
        <v>156</v>
      </c>
      <c r="B156" s="1"/>
      <c r="C156" s="1"/>
      <c r="D156" s="1"/>
      <c r="E156" s="1"/>
      <c r="F156" s="1"/>
      <c r="G156" s="1"/>
      <c r="H156" s="1" t="s">
        <v>147</v>
      </c>
      <c r="I156" s="1"/>
      <c r="J156" s="12">
        <f t="shared" ref="J156:W156" si="19">ROUND(SUM(J150:J155),5)</f>
        <v>0</v>
      </c>
      <c r="K156" s="12">
        <f t="shared" si="19"/>
        <v>0</v>
      </c>
      <c r="L156" s="12">
        <f t="shared" si="19"/>
        <v>23045</v>
      </c>
      <c r="M156" s="12">
        <f t="shared" si="19"/>
        <v>0</v>
      </c>
      <c r="N156" s="12">
        <f t="shared" si="19"/>
        <v>43775</v>
      </c>
      <c r="O156" s="12">
        <f t="shared" si="19"/>
        <v>14840</v>
      </c>
      <c r="P156" s="12">
        <f t="shared" si="19"/>
        <v>44505</v>
      </c>
      <c r="Q156" s="12">
        <f t="shared" si="19"/>
        <v>106470</v>
      </c>
      <c r="R156" s="12">
        <f t="shared" si="19"/>
        <v>31565</v>
      </c>
      <c r="S156" s="12">
        <f t="shared" si="19"/>
        <v>56415</v>
      </c>
      <c r="T156" s="12">
        <f t="shared" si="19"/>
        <v>18780</v>
      </c>
      <c r="U156" s="12">
        <f t="shared" si="19"/>
        <v>27645</v>
      </c>
      <c r="V156" s="12">
        <f t="shared" si="19"/>
        <v>58620</v>
      </c>
      <c r="W156" s="21">
        <f t="shared" si="19"/>
        <v>0</v>
      </c>
      <c r="Y156" s="9">
        <f t="shared" si="16"/>
        <v>28578</v>
      </c>
    </row>
    <row r="157" spans="1:25" x14ac:dyDescent="0.35">
      <c r="A157" s="8">
        <v>157</v>
      </c>
      <c r="B157" s="1"/>
      <c r="C157" s="1"/>
      <c r="D157" s="1"/>
      <c r="E157" s="1"/>
      <c r="F157" s="1"/>
      <c r="G157" s="1"/>
      <c r="H157" s="1" t="s">
        <v>148</v>
      </c>
      <c r="I157" s="1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21"/>
      <c r="Y157" s="9"/>
    </row>
    <row r="158" spans="1:25" x14ac:dyDescent="0.35">
      <c r="A158" s="8">
        <v>158</v>
      </c>
      <c r="B158" s="1"/>
      <c r="C158" s="1"/>
      <c r="D158" s="1"/>
      <c r="E158" s="1"/>
      <c r="F158" s="1"/>
      <c r="G158" s="1"/>
      <c r="H158" s="1"/>
      <c r="I158" s="1" t="s">
        <v>149</v>
      </c>
      <c r="J158" s="12">
        <v>27885</v>
      </c>
      <c r="K158" s="12">
        <v>21785</v>
      </c>
      <c r="L158" s="12">
        <v>35570</v>
      </c>
      <c r="M158" s="12">
        <v>21785</v>
      </c>
      <c r="N158" s="12">
        <v>43965</v>
      </c>
      <c r="O158" s="12">
        <v>32260</v>
      </c>
      <c r="P158" s="12">
        <v>45900</v>
      </c>
      <c r="Q158" s="12">
        <v>42915</v>
      </c>
      <c r="R158" s="12">
        <v>38940</v>
      </c>
      <c r="S158" s="12">
        <v>33255</v>
      </c>
      <c r="T158" s="12">
        <v>17220</v>
      </c>
      <c r="U158" s="12">
        <v>15830</v>
      </c>
      <c r="V158" s="12">
        <v>33585</v>
      </c>
      <c r="W158" s="22"/>
      <c r="Y158" s="9">
        <f t="shared" si="16"/>
        <v>38452</v>
      </c>
    </row>
    <row r="159" spans="1:25" x14ac:dyDescent="0.35">
      <c r="A159" s="8">
        <v>159</v>
      </c>
      <c r="B159" s="1"/>
      <c r="C159" s="1"/>
      <c r="D159" s="1"/>
      <c r="E159" s="1"/>
      <c r="F159" s="1"/>
      <c r="G159" s="1"/>
      <c r="H159" s="1"/>
      <c r="I159" s="1" t="s">
        <v>150</v>
      </c>
      <c r="J159" s="12">
        <v>16960</v>
      </c>
      <c r="K159" s="12">
        <v>16420</v>
      </c>
      <c r="L159" s="12">
        <v>16095</v>
      </c>
      <c r="M159" s="12">
        <v>16420</v>
      </c>
      <c r="N159" s="12">
        <v>22390</v>
      </c>
      <c r="O159" s="12">
        <v>21065</v>
      </c>
      <c r="P159" s="12">
        <v>10730</v>
      </c>
      <c r="Q159" s="12">
        <v>42915</v>
      </c>
      <c r="R159" s="12">
        <v>12565</v>
      </c>
      <c r="S159" s="12">
        <v>21790</v>
      </c>
      <c r="T159" s="12">
        <v>2120</v>
      </c>
      <c r="U159" s="12">
        <v>8610</v>
      </c>
      <c r="V159" s="12">
        <v>24575</v>
      </c>
      <c r="W159" s="22"/>
      <c r="Y159" s="9">
        <f t="shared" si="16"/>
        <v>15748</v>
      </c>
    </row>
    <row r="160" spans="1:25" ht="15" thickBot="1" x14ac:dyDescent="0.4">
      <c r="A160" s="8">
        <v>160</v>
      </c>
      <c r="B160" s="1"/>
      <c r="C160" s="1"/>
      <c r="D160" s="1"/>
      <c r="E160" s="1"/>
      <c r="F160" s="1"/>
      <c r="G160" s="1"/>
      <c r="H160" s="1"/>
      <c r="I160" s="1" t="s">
        <v>151</v>
      </c>
      <c r="J160" s="13">
        <v>4965</v>
      </c>
      <c r="K160" s="13">
        <v>9465</v>
      </c>
      <c r="L160" s="13">
        <v>1060</v>
      </c>
      <c r="M160" s="13">
        <v>9465</v>
      </c>
      <c r="N160" s="13">
        <v>0</v>
      </c>
      <c r="O160" s="13">
        <v>13780</v>
      </c>
      <c r="P160" s="13">
        <v>0</v>
      </c>
      <c r="Q160" s="13">
        <v>7950</v>
      </c>
      <c r="R160" s="13">
        <v>530</v>
      </c>
      <c r="S160" s="13">
        <v>13745</v>
      </c>
      <c r="T160" s="13">
        <v>265</v>
      </c>
      <c r="U160" s="13">
        <v>4835</v>
      </c>
      <c r="V160" s="13">
        <v>13580</v>
      </c>
      <c r="W160" s="23"/>
      <c r="Y160" s="9">
        <f t="shared" si="16"/>
        <v>1311</v>
      </c>
    </row>
    <row r="161" spans="1:25" x14ac:dyDescent="0.35">
      <c r="A161" s="8">
        <v>161</v>
      </c>
      <c r="B161" s="1"/>
      <c r="C161" s="1"/>
      <c r="D161" s="1"/>
      <c r="E161" s="1"/>
      <c r="F161" s="1"/>
      <c r="G161" s="1"/>
      <c r="H161" s="1" t="s">
        <v>152</v>
      </c>
      <c r="I161" s="1"/>
      <c r="J161" s="12">
        <f t="shared" ref="J161:W161" si="20">ROUND(SUM(J157:J160),5)</f>
        <v>49810</v>
      </c>
      <c r="K161" s="12">
        <f t="shared" si="20"/>
        <v>47670</v>
      </c>
      <c r="L161" s="12">
        <f t="shared" si="20"/>
        <v>52725</v>
      </c>
      <c r="M161" s="12">
        <f t="shared" si="20"/>
        <v>47670</v>
      </c>
      <c r="N161" s="12">
        <f t="shared" si="20"/>
        <v>66355</v>
      </c>
      <c r="O161" s="12">
        <f t="shared" si="20"/>
        <v>67105</v>
      </c>
      <c r="P161" s="12">
        <f t="shared" si="20"/>
        <v>56630</v>
      </c>
      <c r="Q161" s="12">
        <f t="shared" si="20"/>
        <v>93780</v>
      </c>
      <c r="R161" s="12">
        <f t="shared" si="20"/>
        <v>52035</v>
      </c>
      <c r="S161" s="12">
        <f t="shared" si="20"/>
        <v>68790</v>
      </c>
      <c r="T161" s="12">
        <f t="shared" si="20"/>
        <v>19605</v>
      </c>
      <c r="U161" s="12">
        <f t="shared" si="20"/>
        <v>29275</v>
      </c>
      <c r="V161" s="12">
        <f t="shared" si="20"/>
        <v>71740</v>
      </c>
      <c r="W161" s="21">
        <f t="shared" si="20"/>
        <v>0</v>
      </c>
      <c r="Y161" s="9">
        <f t="shared" si="16"/>
        <v>55511</v>
      </c>
    </row>
    <row r="162" spans="1:25" x14ac:dyDescent="0.35">
      <c r="A162" s="8">
        <v>162</v>
      </c>
      <c r="B162" s="1"/>
      <c r="C162" s="1"/>
      <c r="D162" s="1"/>
      <c r="E162" s="1"/>
      <c r="F162" s="1"/>
      <c r="G162" s="1"/>
      <c r="H162" s="1" t="s">
        <v>153</v>
      </c>
      <c r="I162" s="1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21"/>
      <c r="Y162" s="9"/>
    </row>
    <row r="163" spans="1:25" ht="15" thickBot="1" x14ac:dyDescent="0.4">
      <c r="A163" s="8">
        <v>163</v>
      </c>
      <c r="B163" s="1"/>
      <c r="C163" s="1"/>
      <c r="D163" s="1"/>
      <c r="E163" s="1"/>
      <c r="F163" s="1"/>
      <c r="G163" s="1"/>
      <c r="H163" s="1"/>
      <c r="I163" s="1" t="s">
        <v>154</v>
      </c>
      <c r="J163" s="13">
        <v>37260</v>
      </c>
      <c r="K163" s="13">
        <v>51085</v>
      </c>
      <c r="L163" s="13">
        <v>42235</v>
      </c>
      <c r="M163" s="13">
        <v>51085</v>
      </c>
      <c r="N163" s="13">
        <v>39950</v>
      </c>
      <c r="O163" s="13">
        <v>39640</v>
      </c>
      <c r="P163" s="13">
        <v>37365</v>
      </c>
      <c r="Q163" s="13">
        <v>67245</v>
      </c>
      <c r="R163" s="13">
        <v>45365</v>
      </c>
      <c r="S163" s="13">
        <v>42430</v>
      </c>
      <c r="T163" s="13">
        <v>28765</v>
      </c>
      <c r="U163" s="13">
        <v>19095</v>
      </c>
      <c r="V163" s="13">
        <v>40055</v>
      </c>
      <c r="W163" s="23"/>
      <c r="Y163" s="9">
        <f t="shared" si="16"/>
        <v>40435</v>
      </c>
    </row>
    <row r="164" spans="1:25" x14ac:dyDescent="0.35">
      <c r="A164" s="8">
        <v>164</v>
      </c>
      <c r="B164" s="1"/>
      <c r="C164" s="1"/>
      <c r="D164" s="1"/>
      <c r="E164" s="1"/>
      <c r="F164" s="1"/>
      <c r="G164" s="1"/>
      <c r="H164" s="1" t="s">
        <v>155</v>
      </c>
      <c r="I164" s="1"/>
      <c r="J164" s="12">
        <f t="shared" ref="J164:W164" si="21">ROUND(SUM(J162:J163),5)</f>
        <v>37260</v>
      </c>
      <c r="K164" s="12">
        <f t="shared" si="21"/>
        <v>51085</v>
      </c>
      <c r="L164" s="12">
        <f t="shared" si="21"/>
        <v>42235</v>
      </c>
      <c r="M164" s="12">
        <f t="shared" si="21"/>
        <v>51085</v>
      </c>
      <c r="N164" s="12">
        <f t="shared" si="21"/>
        <v>39950</v>
      </c>
      <c r="O164" s="12">
        <f t="shared" si="21"/>
        <v>39640</v>
      </c>
      <c r="P164" s="12">
        <f t="shared" si="21"/>
        <v>37365</v>
      </c>
      <c r="Q164" s="12">
        <f t="shared" si="21"/>
        <v>67245</v>
      </c>
      <c r="R164" s="12">
        <f t="shared" si="21"/>
        <v>45365</v>
      </c>
      <c r="S164" s="12">
        <f t="shared" si="21"/>
        <v>42430</v>
      </c>
      <c r="T164" s="12">
        <f t="shared" si="21"/>
        <v>28765</v>
      </c>
      <c r="U164" s="12">
        <f t="shared" si="21"/>
        <v>19095</v>
      </c>
      <c r="V164" s="12">
        <f t="shared" si="21"/>
        <v>40055</v>
      </c>
      <c r="W164" s="21">
        <f t="shared" si="21"/>
        <v>0</v>
      </c>
      <c r="Y164" s="9">
        <f t="shared" si="16"/>
        <v>40435</v>
      </c>
    </row>
    <row r="165" spans="1:25" x14ac:dyDescent="0.35">
      <c r="A165" s="8">
        <v>165</v>
      </c>
      <c r="B165" s="1"/>
      <c r="C165" s="1"/>
      <c r="D165" s="1"/>
      <c r="E165" s="1"/>
      <c r="F165" s="1"/>
      <c r="G165" s="1"/>
      <c r="H165" s="1" t="s">
        <v>156</v>
      </c>
      <c r="I165" s="1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21"/>
      <c r="Y165" s="9"/>
    </row>
    <row r="166" spans="1:25" x14ac:dyDescent="0.35">
      <c r="A166" s="8">
        <v>166</v>
      </c>
      <c r="B166" s="1"/>
      <c r="C166" s="1"/>
      <c r="D166" s="1"/>
      <c r="E166" s="1"/>
      <c r="F166" s="1"/>
      <c r="G166" s="1"/>
      <c r="H166" s="1"/>
      <c r="I166" s="1" t="s">
        <v>157</v>
      </c>
      <c r="J166" s="12">
        <v>39230</v>
      </c>
      <c r="K166" s="12">
        <v>36020</v>
      </c>
      <c r="L166" s="12">
        <v>45040</v>
      </c>
      <c r="M166" s="12">
        <v>36020</v>
      </c>
      <c r="N166" s="12">
        <v>60080</v>
      </c>
      <c r="O166" s="12">
        <v>52510</v>
      </c>
      <c r="P166" s="12">
        <v>61750</v>
      </c>
      <c r="Q166" s="12">
        <v>67245</v>
      </c>
      <c r="R166" s="12">
        <v>50330</v>
      </c>
      <c r="S166" s="12">
        <v>55290</v>
      </c>
      <c r="T166" s="12">
        <v>28020</v>
      </c>
      <c r="U166" s="12">
        <v>31030</v>
      </c>
      <c r="V166" s="12">
        <v>62055</v>
      </c>
      <c r="W166" s="22"/>
      <c r="Y166" s="9">
        <f t="shared" si="16"/>
        <v>51286</v>
      </c>
    </row>
    <row r="167" spans="1:25" x14ac:dyDescent="0.35">
      <c r="A167" s="8">
        <v>167</v>
      </c>
      <c r="B167" s="1"/>
      <c r="C167" s="1"/>
      <c r="D167" s="1"/>
      <c r="E167" s="1"/>
      <c r="F167" s="1"/>
      <c r="G167" s="1"/>
      <c r="H167" s="1"/>
      <c r="I167" s="1" t="s">
        <v>158</v>
      </c>
      <c r="J167" s="12">
        <v>33005</v>
      </c>
      <c r="K167" s="12">
        <v>45255</v>
      </c>
      <c r="L167" s="12">
        <v>36230</v>
      </c>
      <c r="M167" s="12">
        <v>45255</v>
      </c>
      <c r="N167" s="12">
        <v>62805</v>
      </c>
      <c r="O167" s="12">
        <v>47750</v>
      </c>
      <c r="P167" s="12">
        <v>42260</v>
      </c>
      <c r="Q167" s="12">
        <v>73485</v>
      </c>
      <c r="R167" s="12">
        <v>46220</v>
      </c>
      <c r="S167" s="12">
        <v>47835</v>
      </c>
      <c r="T167" s="12">
        <v>15675</v>
      </c>
      <c r="U167" s="12">
        <v>19205</v>
      </c>
      <c r="V167" s="12">
        <v>53560</v>
      </c>
      <c r="W167" s="22"/>
      <c r="Y167" s="9">
        <f t="shared" si="16"/>
        <v>44104</v>
      </c>
    </row>
    <row r="168" spans="1:25" ht="15" thickBot="1" x14ac:dyDescent="0.4">
      <c r="A168" s="8">
        <v>168</v>
      </c>
      <c r="B168" s="1"/>
      <c r="C168" s="1"/>
      <c r="D168" s="1"/>
      <c r="E168" s="1"/>
      <c r="F168" s="1"/>
      <c r="G168" s="1"/>
      <c r="H168" s="1"/>
      <c r="I168" s="1" t="s">
        <v>159</v>
      </c>
      <c r="J168" s="13">
        <v>27755</v>
      </c>
      <c r="K168" s="13">
        <v>31650</v>
      </c>
      <c r="L168" s="13">
        <v>30660</v>
      </c>
      <c r="M168" s="13">
        <v>31650</v>
      </c>
      <c r="N168" s="13">
        <v>37615</v>
      </c>
      <c r="O168" s="13">
        <v>34365</v>
      </c>
      <c r="P168" s="13">
        <v>44425</v>
      </c>
      <c r="Q168" s="13">
        <v>46875</v>
      </c>
      <c r="R168" s="13">
        <v>32635</v>
      </c>
      <c r="S168" s="13">
        <v>34605</v>
      </c>
      <c r="T168" s="13">
        <v>15895</v>
      </c>
      <c r="U168" s="13">
        <v>18740</v>
      </c>
      <c r="V168" s="13">
        <v>39135</v>
      </c>
      <c r="W168" s="23"/>
      <c r="Y168" s="9">
        <f t="shared" si="16"/>
        <v>34618</v>
      </c>
    </row>
    <row r="169" spans="1:25" x14ac:dyDescent="0.35">
      <c r="A169" s="8">
        <v>169</v>
      </c>
      <c r="B169" s="1"/>
      <c r="C169" s="1"/>
      <c r="D169" s="1"/>
      <c r="E169" s="1"/>
      <c r="F169" s="1"/>
      <c r="G169" s="1"/>
      <c r="H169" s="1" t="s">
        <v>160</v>
      </c>
      <c r="I169" s="1"/>
      <c r="J169" s="12">
        <f t="shared" ref="J169:W169" si="22">ROUND(SUM(J165:J168),5)</f>
        <v>99990</v>
      </c>
      <c r="K169" s="12">
        <f t="shared" si="22"/>
        <v>112925</v>
      </c>
      <c r="L169" s="12">
        <f t="shared" si="22"/>
        <v>111930</v>
      </c>
      <c r="M169" s="12">
        <f t="shared" si="22"/>
        <v>112925</v>
      </c>
      <c r="N169" s="12">
        <f t="shared" si="22"/>
        <v>160500</v>
      </c>
      <c r="O169" s="12">
        <f t="shared" si="22"/>
        <v>134625</v>
      </c>
      <c r="P169" s="12">
        <f t="shared" si="22"/>
        <v>148435</v>
      </c>
      <c r="Q169" s="12">
        <f t="shared" si="22"/>
        <v>187605</v>
      </c>
      <c r="R169" s="12">
        <f t="shared" si="22"/>
        <v>129185</v>
      </c>
      <c r="S169" s="12">
        <f t="shared" si="22"/>
        <v>137730</v>
      </c>
      <c r="T169" s="12">
        <f t="shared" si="22"/>
        <v>59590</v>
      </c>
      <c r="U169" s="12">
        <f t="shared" si="22"/>
        <v>68975</v>
      </c>
      <c r="V169" s="12">
        <f t="shared" si="22"/>
        <v>154750</v>
      </c>
      <c r="W169" s="21">
        <f t="shared" si="22"/>
        <v>0</v>
      </c>
      <c r="Y169" s="9">
        <f t="shared" si="16"/>
        <v>130008</v>
      </c>
    </row>
    <row r="170" spans="1:25" x14ac:dyDescent="0.35">
      <c r="A170" s="8">
        <v>170</v>
      </c>
      <c r="B170" s="1"/>
      <c r="C170" s="1"/>
      <c r="D170" s="1"/>
      <c r="E170" s="1"/>
      <c r="F170" s="1"/>
      <c r="G170" s="1"/>
      <c r="H170" s="1" t="s">
        <v>161</v>
      </c>
      <c r="I170" s="1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25">
        <v>963372</v>
      </c>
      <c r="Y170" s="9"/>
    </row>
    <row r="171" spans="1:25" x14ac:dyDescent="0.35">
      <c r="A171" s="8">
        <v>171</v>
      </c>
      <c r="B171" s="1"/>
      <c r="C171" s="1"/>
      <c r="D171" s="1"/>
      <c r="E171" s="1"/>
      <c r="F171" s="1"/>
      <c r="G171" s="1"/>
      <c r="H171" s="1"/>
      <c r="I171" s="1" t="s">
        <v>162</v>
      </c>
      <c r="J171" s="12">
        <v>31030</v>
      </c>
      <c r="K171" s="12">
        <v>30825</v>
      </c>
      <c r="L171" s="12">
        <v>30510</v>
      </c>
      <c r="M171" s="12">
        <v>30825</v>
      </c>
      <c r="N171" s="12">
        <v>50015</v>
      </c>
      <c r="O171" s="12">
        <v>29365</v>
      </c>
      <c r="P171" s="12">
        <v>57705</v>
      </c>
      <c r="Q171" s="12">
        <v>71405</v>
      </c>
      <c r="R171" s="12">
        <v>55325</v>
      </c>
      <c r="S171" s="12">
        <v>28365</v>
      </c>
      <c r="T171" s="12">
        <v>23040</v>
      </c>
      <c r="U171" s="12">
        <v>15765</v>
      </c>
      <c r="V171" s="12">
        <v>33930</v>
      </c>
      <c r="W171" s="22"/>
      <c r="Y171" s="9">
        <f t="shared" si="16"/>
        <v>44917</v>
      </c>
    </row>
    <row r="172" spans="1:25" ht="15" thickBot="1" x14ac:dyDescent="0.4">
      <c r="A172" s="8">
        <v>172</v>
      </c>
      <c r="B172" s="1"/>
      <c r="C172" s="1"/>
      <c r="D172" s="1"/>
      <c r="E172" s="1"/>
      <c r="F172" s="1"/>
      <c r="G172" s="1"/>
      <c r="H172" s="1"/>
      <c r="I172" s="1" t="s">
        <v>163</v>
      </c>
      <c r="J172" s="13">
        <v>0</v>
      </c>
      <c r="K172" s="13">
        <v>0</v>
      </c>
      <c r="L172" s="13">
        <v>0</v>
      </c>
      <c r="M172" s="13">
        <v>0</v>
      </c>
      <c r="N172" s="13">
        <v>3174</v>
      </c>
      <c r="O172" s="13">
        <v>0</v>
      </c>
      <c r="P172" s="13">
        <v>3795</v>
      </c>
      <c r="Q172" s="13">
        <v>0</v>
      </c>
      <c r="R172" s="13">
        <v>2415</v>
      </c>
      <c r="S172" s="13">
        <v>4485</v>
      </c>
      <c r="T172" s="13">
        <v>345</v>
      </c>
      <c r="U172" s="13">
        <v>2415</v>
      </c>
      <c r="V172" s="13">
        <v>4830</v>
      </c>
      <c r="W172" s="23"/>
      <c r="Y172" s="9">
        <f t="shared" si="16"/>
        <v>1876.8</v>
      </c>
    </row>
    <row r="173" spans="1:25" x14ac:dyDescent="0.35">
      <c r="A173" s="8">
        <v>173</v>
      </c>
      <c r="B173" s="1"/>
      <c r="C173" s="1"/>
      <c r="D173" s="1"/>
      <c r="E173" s="1"/>
      <c r="F173" s="1"/>
      <c r="G173" s="1"/>
      <c r="H173" s="1" t="s">
        <v>164</v>
      </c>
      <c r="I173" s="1"/>
      <c r="J173" s="12">
        <f t="shared" ref="J173:W173" si="23">ROUND(SUM(J170:J172),5)</f>
        <v>31030</v>
      </c>
      <c r="K173" s="12">
        <f t="shared" si="23"/>
        <v>30825</v>
      </c>
      <c r="L173" s="12">
        <f t="shared" si="23"/>
        <v>30510</v>
      </c>
      <c r="M173" s="12">
        <f t="shared" si="23"/>
        <v>30825</v>
      </c>
      <c r="N173" s="12">
        <f t="shared" si="23"/>
        <v>53189</v>
      </c>
      <c r="O173" s="12">
        <f t="shared" si="23"/>
        <v>29365</v>
      </c>
      <c r="P173" s="12">
        <f t="shared" si="23"/>
        <v>61500</v>
      </c>
      <c r="Q173" s="12">
        <f t="shared" si="23"/>
        <v>71405</v>
      </c>
      <c r="R173" s="12">
        <f t="shared" si="23"/>
        <v>57740</v>
      </c>
      <c r="S173" s="12">
        <f t="shared" si="23"/>
        <v>32850</v>
      </c>
      <c r="T173" s="12">
        <f t="shared" si="23"/>
        <v>23385</v>
      </c>
      <c r="U173" s="12">
        <f t="shared" si="23"/>
        <v>18180</v>
      </c>
      <c r="V173" s="12">
        <f t="shared" si="23"/>
        <v>38760</v>
      </c>
      <c r="W173" s="21">
        <f t="shared" si="23"/>
        <v>963372</v>
      </c>
      <c r="Y173" s="9">
        <f t="shared" si="16"/>
        <v>46793.8</v>
      </c>
    </row>
    <row r="174" spans="1:25" ht="15" thickBot="1" x14ac:dyDescent="0.4">
      <c r="A174" s="8">
        <v>174</v>
      </c>
      <c r="B174" s="1"/>
      <c r="C174" s="1"/>
      <c r="D174" s="1"/>
      <c r="E174" s="1"/>
      <c r="F174" s="1"/>
      <c r="G174" s="1"/>
      <c r="H174" s="1" t="s">
        <v>165</v>
      </c>
      <c r="I174" s="1"/>
      <c r="J174" s="14">
        <v>0</v>
      </c>
      <c r="K174" s="14"/>
      <c r="L174" s="14">
        <v>0</v>
      </c>
      <c r="M174" s="14"/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52">
        <v>0</v>
      </c>
      <c r="Y174" s="9">
        <f t="shared" si="16"/>
        <v>0</v>
      </c>
    </row>
    <row r="175" spans="1:25" ht="15.5" thickTop="1" thickBot="1" x14ac:dyDescent="0.4">
      <c r="A175" s="30">
        <v>175</v>
      </c>
      <c r="B175" s="31"/>
      <c r="C175" s="31"/>
      <c r="D175" s="31"/>
      <c r="E175" s="31"/>
      <c r="F175" s="31"/>
      <c r="G175" s="31" t="s">
        <v>166</v>
      </c>
      <c r="H175" s="31"/>
      <c r="I175" s="31"/>
      <c r="J175" s="32">
        <f t="shared" ref="J175:W175" si="24">ROUND(J119+J123+J131+J138+J143+J149+J156+J161+J164+J169+SUM(J173:J174),5)</f>
        <v>860266</v>
      </c>
      <c r="K175" s="32">
        <f t="shared" si="24"/>
        <v>873501.62</v>
      </c>
      <c r="L175" s="32">
        <f t="shared" si="24"/>
        <v>883331</v>
      </c>
      <c r="M175" s="32">
        <f t="shared" si="24"/>
        <v>840180.75</v>
      </c>
      <c r="N175" s="32">
        <f t="shared" si="24"/>
        <v>937563</v>
      </c>
      <c r="O175" s="32">
        <f t="shared" si="24"/>
        <v>921216</v>
      </c>
      <c r="P175" s="32">
        <f t="shared" si="24"/>
        <v>899796.5</v>
      </c>
      <c r="Q175" s="32">
        <f t="shared" si="24"/>
        <v>1086809</v>
      </c>
      <c r="R175" s="32">
        <f t="shared" si="24"/>
        <v>952333.5</v>
      </c>
      <c r="S175" s="32">
        <f t="shared" si="24"/>
        <v>921216</v>
      </c>
      <c r="T175" s="32">
        <f t="shared" si="24"/>
        <v>364380</v>
      </c>
      <c r="U175" s="32">
        <f t="shared" si="24"/>
        <v>426533.1</v>
      </c>
      <c r="V175" s="32">
        <f t="shared" si="24"/>
        <v>963372</v>
      </c>
      <c r="W175" s="33">
        <f t="shared" si="24"/>
        <v>963372</v>
      </c>
      <c r="X175" s="9"/>
      <c r="Y175" s="9">
        <f t="shared" si="16"/>
        <v>906658</v>
      </c>
    </row>
    <row r="176" spans="1:25" ht="15" thickTop="1" x14ac:dyDescent="0.35">
      <c r="A176" s="8">
        <v>176</v>
      </c>
      <c r="B176" s="1"/>
      <c r="C176" s="1"/>
      <c r="D176" s="1"/>
      <c r="E176" s="1"/>
      <c r="F176" s="1"/>
      <c r="G176" s="1" t="s">
        <v>167</v>
      </c>
      <c r="H176" s="1"/>
      <c r="I176" s="1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21"/>
      <c r="Y176" s="9"/>
    </row>
    <row r="177" spans="1:25" x14ac:dyDescent="0.35">
      <c r="A177" s="8">
        <v>177</v>
      </c>
      <c r="B177" s="1"/>
      <c r="C177" s="1"/>
      <c r="D177" s="1"/>
      <c r="E177" s="1"/>
      <c r="F177" s="1"/>
      <c r="G177" s="1"/>
      <c r="H177" s="1" t="s">
        <v>580</v>
      </c>
      <c r="I177" s="1"/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360000</v>
      </c>
      <c r="Q177" s="12">
        <v>0</v>
      </c>
      <c r="R177" s="12">
        <v>74440.08</v>
      </c>
      <c r="S177" s="12">
        <v>0</v>
      </c>
      <c r="T177" s="12">
        <v>0</v>
      </c>
      <c r="U177" s="12">
        <v>0</v>
      </c>
      <c r="V177" s="12">
        <v>0</v>
      </c>
      <c r="W177" s="37">
        <v>0</v>
      </c>
      <c r="Y177" s="9">
        <f t="shared" si="16"/>
        <v>86888.016000000003</v>
      </c>
    </row>
    <row r="178" spans="1:25" x14ac:dyDescent="0.35">
      <c r="A178" s="8">
        <v>178</v>
      </c>
      <c r="B178" s="1"/>
      <c r="C178" s="1"/>
      <c r="D178" s="1"/>
      <c r="E178" s="1"/>
      <c r="F178" s="1"/>
      <c r="G178" s="1"/>
      <c r="H178" s="1" t="s">
        <v>168</v>
      </c>
      <c r="I178" s="1"/>
      <c r="J178" s="12">
        <v>98607.3</v>
      </c>
      <c r="K178" s="12">
        <v>87525</v>
      </c>
      <c r="L178" s="12">
        <v>93948.36</v>
      </c>
      <c r="M178" s="12">
        <v>87525</v>
      </c>
      <c r="N178" s="12">
        <v>101218.13</v>
      </c>
      <c r="O178" s="12">
        <v>104500</v>
      </c>
      <c r="P178" s="12">
        <v>78524.02</v>
      </c>
      <c r="Q178" s="12">
        <v>105000</v>
      </c>
      <c r="R178" s="12">
        <v>95019.63</v>
      </c>
      <c r="S178" s="12">
        <v>80375</v>
      </c>
      <c r="T178" s="12">
        <v>30755</v>
      </c>
      <c r="U178" s="12">
        <v>31510.400000000001</v>
      </c>
      <c r="V178" s="12">
        <v>75625</v>
      </c>
      <c r="W178" s="21">
        <f>1750+16500+30375+35750</f>
        <v>84375</v>
      </c>
      <c r="Y178" s="9">
        <f t="shared" si="16"/>
        <v>93463.488000000012</v>
      </c>
    </row>
    <row r="179" spans="1:25" x14ac:dyDescent="0.35">
      <c r="A179" s="8">
        <v>179</v>
      </c>
      <c r="B179" s="1"/>
      <c r="C179" s="1"/>
      <c r="D179" s="1"/>
      <c r="E179" s="1"/>
      <c r="F179" s="1"/>
      <c r="G179" s="1"/>
      <c r="H179" s="1" t="s">
        <v>169</v>
      </c>
      <c r="I179" s="1"/>
      <c r="J179" s="12">
        <v>0</v>
      </c>
      <c r="K179" s="12">
        <v>0</v>
      </c>
      <c r="L179" s="12">
        <v>-2625</v>
      </c>
      <c r="M179" s="12">
        <v>0</v>
      </c>
      <c r="N179" s="12">
        <v>0</v>
      </c>
      <c r="O179" s="12">
        <v>0</v>
      </c>
      <c r="P179" s="12">
        <v>16570.759999999998</v>
      </c>
      <c r="Q179" s="12">
        <v>0</v>
      </c>
      <c r="R179" s="12">
        <v>1369.12</v>
      </c>
      <c r="S179" s="12">
        <v>0</v>
      </c>
      <c r="T179" s="12">
        <v>825</v>
      </c>
      <c r="U179" s="12">
        <v>0</v>
      </c>
      <c r="V179" s="12">
        <v>0</v>
      </c>
      <c r="W179" s="21">
        <v>0</v>
      </c>
      <c r="Y179" s="9">
        <f t="shared" si="16"/>
        <v>3062.9759999999997</v>
      </c>
    </row>
    <row r="180" spans="1:25" x14ac:dyDescent="0.35">
      <c r="A180" s="8">
        <v>180</v>
      </c>
      <c r="B180" s="1"/>
      <c r="C180" s="1"/>
      <c r="D180" s="1"/>
      <c r="E180" s="1"/>
      <c r="F180" s="1"/>
      <c r="G180" s="1"/>
      <c r="H180" s="1" t="s">
        <v>581</v>
      </c>
      <c r="I180" s="1"/>
      <c r="J180" s="12">
        <v>12394.67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/>
      <c r="W180" s="21"/>
      <c r="Y180" s="9">
        <f t="shared" si="16"/>
        <v>2478.9340000000002</v>
      </c>
    </row>
    <row r="181" spans="1:25" x14ac:dyDescent="0.35">
      <c r="A181" s="8">
        <v>181</v>
      </c>
      <c r="B181" s="1"/>
      <c r="C181" s="1"/>
      <c r="D181" s="1"/>
      <c r="E181" s="1"/>
      <c r="F181" s="1"/>
      <c r="G181" s="1"/>
      <c r="H181" s="1" t="s">
        <v>170</v>
      </c>
      <c r="I181" s="1"/>
      <c r="J181" s="12">
        <v>0</v>
      </c>
      <c r="K181" s="12">
        <v>0</v>
      </c>
      <c r="L181" s="12">
        <v>19928</v>
      </c>
      <c r="M181" s="12">
        <v>0</v>
      </c>
      <c r="N181" s="12">
        <v>33610</v>
      </c>
      <c r="O181" s="12">
        <v>0</v>
      </c>
      <c r="P181" s="12">
        <v>100</v>
      </c>
      <c r="Q181" s="12">
        <v>35275</v>
      </c>
      <c r="R181" s="12">
        <v>16830</v>
      </c>
      <c r="S181" s="12">
        <v>10000</v>
      </c>
      <c r="T181" s="12">
        <v>0</v>
      </c>
      <c r="U181" s="12">
        <v>0</v>
      </c>
      <c r="V181" s="12">
        <v>9960</v>
      </c>
      <c r="W181" s="37">
        <v>0</v>
      </c>
      <c r="Y181" s="9">
        <f t="shared" si="16"/>
        <v>14093.6</v>
      </c>
    </row>
    <row r="182" spans="1:25" x14ac:dyDescent="0.35">
      <c r="A182" s="8">
        <v>182</v>
      </c>
      <c r="B182" s="1"/>
      <c r="C182" s="1"/>
      <c r="D182" s="1"/>
      <c r="E182" s="1"/>
      <c r="F182" s="1"/>
      <c r="G182" s="1"/>
      <c r="H182" s="1" t="s">
        <v>582</v>
      </c>
      <c r="I182" s="1"/>
      <c r="J182" s="12">
        <v>396</v>
      </c>
      <c r="K182" s="12">
        <v>1584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/>
      <c r="W182" s="21"/>
      <c r="Y182" s="9">
        <f t="shared" si="16"/>
        <v>79.2</v>
      </c>
    </row>
    <row r="183" spans="1:25" x14ac:dyDescent="0.35">
      <c r="A183" s="8">
        <v>183</v>
      </c>
      <c r="B183" s="1"/>
      <c r="C183" s="1"/>
      <c r="D183" s="1"/>
      <c r="E183" s="1"/>
      <c r="F183" s="1"/>
      <c r="G183" s="1"/>
      <c r="H183" s="1" t="s">
        <v>171</v>
      </c>
      <c r="I183" s="1"/>
      <c r="J183" s="12">
        <v>2527.69</v>
      </c>
      <c r="K183" s="12">
        <v>1570</v>
      </c>
      <c r="L183" s="12">
        <v>2132</v>
      </c>
      <c r="M183" s="12">
        <v>1800</v>
      </c>
      <c r="N183" s="12">
        <v>1907</v>
      </c>
      <c r="O183" s="12">
        <v>2500</v>
      </c>
      <c r="P183" s="12">
        <v>2298</v>
      </c>
      <c r="Q183" s="12">
        <v>2500</v>
      </c>
      <c r="R183" s="12">
        <v>5664.38</v>
      </c>
      <c r="S183" s="12">
        <v>2065</v>
      </c>
      <c r="T183" s="12">
        <v>4051.37</v>
      </c>
      <c r="U183" s="12">
        <v>875</v>
      </c>
      <c r="V183" s="12">
        <v>2065</v>
      </c>
      <c r="W183" s="21">
        <v>2065</v>
      </c>
      <c r="Y183" s="9">
        <f t="shared" si="16"/>
        <v>2905.8139999999999</v>
      </c>
    </row>
    <row r="184" spans="1:25" x14ac:dyDescent="0.35">
      <c r="A184" s="8">
        <v>184</v>
      </c>
      <c r="B184" s="1"/>
      <c r="C184" s="1"/>
      <c r="D184" s="1"/>
      <c r="E184" s="1"/>
      <c r="F184" s="1"/>
      <c r="G184" s="1"/>
      <c r="H184" s="1" t="s">
        <v>172</v>
      </c>
      <c r="I184" s="1"/>
      <c r="J184" s="12">
        <v>4845</v>
      </c>
      <c r="K184" s="12">
        <v>1950</v>
      </c>
      <c r="L184" s="12">
        <v>4570</v>
      </c>
      <c r="M184" s="12">
        <v>2250</v>
      </c>
      <c r="N184" s="12">
        <v>3840</v>
      </c>
      <c r="O184" s="12">
        <v>4035</v>
      </c>
      <c r="P184" s="12">
        <v>3515</v>
      </c>
      <c r="Q184" s="12">
        <v>4575</v>
      </c>
      <c r="R184" s="12">
        <v>2635</v>
      </c>
      <c r="S184" s="12">
        <v>4050</v>
      </c>
      <c r="T184" s="12">
        <v>705</v>
      </c>
      <c r="U184" s="12">
        <v>1537.5</v>
      </c>
      <c r="V184" s="12">
        <v>3690</v>
      </c>
      <c r="W184" s="21">
        <v>3690</v>
      </c>
      <c r="Y184" s="9">
        <f t="shared" si="16"/>
        <v>3881</v>
      </c>
    </row>
    <row r="185" spans="1:25" ht="15" thickBot="1" x14ac:dyDescent="0.4">
      <c r="A185" s="8">
        <v>185</v>
      </c>
      <c r="B185" s="1"/>
      <c r="C185" s="1"/>
      <c r="D185" s="1"/>
      <c r="E185" s="1"/>
      <c r="F185" s="1"/>
      <c r="G185" s="1"/>
      <c r="H185" s="1" t="s">
        <v>173</v>
      </c>
      <c r="I185" s="1"/>
      <c r="J185" s="12">
        <v>1028.9100000000001</v>
      </c>
      <c r="K185" s="12">
        <v>360</v>
      </c>
      <c r="L185" s="12">
        <v>13774.72</v>
      </c>
      <c r="M185" s="12">
        <v>200</v>
      </c>
      <c r="N185" s="12">
        <v>1984.61</v>
      </c>
      <c r="O185" s="12">
        <v>1000</v>
      </c>
      <c r="P185" s="12">
        <v>1062.73</v>
      </c>
      <c r="Q185" s="12">
        <v>1000</v>
      </c>
      <c r="R185" s="12">
        <v>1434.78</v>
      </c>
      <c r="S185" s="12">
        <v>1200</v>
      </c>
      <c r="T185" s="12">
        <v>223.92</v>
      </c>
      <c r="U185" s="12">
        <v>500</v>
      </c>
      <c r="V185" s="12">
        <v>1200</v>
      </c>
      <c r="W185" s="21">
        <v>1200</v>
      </c>
      <c r="Y185" s="9">
        <f t="shared" si="16"/>
        <v>3857.1499999999992</v>
      </c>
    </row>
    <row r="186" spans="1:25" ht="15.5" thickTop="1" thickBot="1" x14ac:dyDescent="0.4">
      <c r="A186" s="30">
        <v>186</v>
      </c>
      <c r="B186" s="31"/>
      <c r="C186" s="31"/>
      <c r="D186" s="31"/>
      <c r="E186" s="31"/>
      <c r="F186" s="31"/>
      <c r="G186" s="31" t="s">
        <v>174</v>
      </c>
      <c r="H186" s="31"/>
      <c r="I186" s="31"/>
      <c r="J186" s="32">
        <f t="shared" ref="J186:W186" si="25">ROUND(SUM(J176:J185),5)</f>
        <v>119799.57</v>
      </c>
      <c r="K186" s="32">
        <f t="shared" si="25"/>
        <v>92989</v>
      </c>
      <c r="L186" s="32">
        <f t="shared" si="25"/>
        <v>131728.07999999999</v>
      </c>
      <c r="M186" s="32">
        <f t="shared" si="25"/>
        <v>91775</v>
      </c>
      <c r="N186" s="32">
        <f t="shared" si="25"/>
        <v>142559.74</v>
      </c>
      <c r="O186" s="32">
        <f t="shared" si="25"/>
        <v>112035</v>
      </c>
      <c r="P186" s="32">
        <f t="shared" si="25"/>
        <v>462070.51</v>
      </c>
      <c r="Q186" s="32">
        <f t="shared" si="25"/>
        <v>148350</v>
      </c>
      <c r="R186" s="32">
        <f t="shared" si="25"/>
        <v>197392.99</v>
      </c>
      <c r="S186" s="32">
        <f t="shared" si="25"/>
        <v>97690</v>
      </c>
      <c r="T186" s="32">
        <f t="shared" si="25"/>
        <v>36560.29</v>
      </c>
      <c r="U186" s="32">
        <f t="shared" si="25"/>
        <v>34422.9</v>
      </c>
      <c r="V186" s="32">
        <f t="shared" si="25"/>
        <v>92540</v>
      </c>
      <c r="W186" s="33">
        <f t="shared" si="25"/>
        <v>91330</v>
      </c>
      <c r="Y186" s="9">
        <f t="shared" si="16"/>
        <v>210710.17800000001</v>
      </c>
    </row>
    <row r="187" spans="1:25" ht="16.5" customHeight="1" thickTop="1" thickBot="1" x14ac:dyDescent="0.4">
      <c r="A187" s="30">
        <v>187</v>
      </c>
      <c r="B187" s="31"/>
      <c r="C187" s="31"/>
      <c r="D187" s="31"/>
      <c r="E187" s="31"/>
      <c r="F187" s="31" t="s">
        <v>175</v>
      </c>
      <c r="G187" s="31"/>
      <c r="H187" s="31"/>
      <c r="I187" s="31"/>
      <c r="J187" s="32">
        <f t="shared" ref="J187:W187" si="26">ROUND(J8+J118+J175+J186,5)</f>
        <v>2136015.9500000002</v>
      </c>
      <c r="K187" s="32">
        <f t="shared" si="26"/>
        <v>2151920.62</v>
      </c>
      <c r="L187" s="32">
        <f t="shared" si="26"/>
        <v>2130817.58</v>
      </c>
      <c r="M187" s="32">
        <f t="shared" si="26"/>
        <v>2151566.75</v>
      </c>
      <c r="N187" s="32">
        <f t="shared" si="26"/>
        <v>2085463.89</v>
      </c>
      <c r="O187" s="32">
        <f t="shared" si="26"/>
        <v>2194788</v>
      </c>
      <c r="P187" s="32">
        <f t="shared" si="26"/>
        <v>2445258.9700000002</v>
      </c>
      <c r="Q187" s="32">
        <f t="shared" si="26"/>
        <v>2385159</v>
      </c>
      <c r="R187" s="32">
        <f t="shared" si="26"/>
        <v>2141890.6800000002</v>
      </c>
      <c r="S187" s="32">
        <f t="shared" si="26"/>
        <v>2161974</v>
      </c>
      <c r="T187" s="32">
        <f t="shared" si="26"/>
        <v>790331.72</v>
      </c>
      <c r="U187" s="32">
        <f t="shared" si="26"/>
        <v>1005726</v>
      </c>
      <c r="V187" s="32">
        <f t="shared" si="26"/>
        <v>2141795</v>
      </c>
      <c r="W187" s="33">
        <f t="shared" si="26"/>
        <v>2057242</v>
      </c>
      <c r="Y187" s="9">
        <f t="shared" si="16"/>
        <v>2187889.4139999999</v>
      </c>
    </row>
    <row r="188" spans="1:25" ht="15" customHeight="1" thickTop="1" x14ac:dyDescent="0.35">
      <c r="A188" s="8">
        <v>188</v>
      </c>
      <c r="B188" s="1"/>
      <c r="C188" s="1"/>
      <c r="D188" s="1"/>
      <c r="E188" s="1"/>
      <c r="F188" s="1" t="s">
        <v>176</v>
      </c>
      <c r="G188" s="1"/>
      <c r="H188" s="1"/>
      <c r="I188" s="1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21"/>
      <c r="Y188" s="9"/>
    </row>
    <row r="189" spans="1:25" x14ac:dyDescent="0.35">
      <c r="A189" s="8">
        <v>189</v>
      </c>
      <c r="B189" s="1"/>
      <c r="C189" s="1"/>
      <c r="D189" s="1"/>
      <c r="E189" s="1"/>
      <c r="F189" s="1"/>
      <c r="G189" s="1" t="s">
        <v>177</v>
      </c>
      <c r="H189" s="1"/>
      <c r="I189" s="1"/>
      <c r="J189" s="12">
        <v>227234.01</v>
      </c>
      <c r="K189" s="12">
        <v>228000</v>
      </c>
      <c r="L189" s="12">
        <v>279596.59999999998</v>
      </c>
      <c r="M189" s="12">
        <v>222000</v>
      </c>
      <c r="N189" s="12">
        <v>254980.77</v>
      </c>
      <c r="O189" s="12">
        <v>240000</v>
      </c>
      <c r="P189" s="12">
        <v>233577.9</v>
      </c>
      <c r="Q189" s="12">
        <v>250000</v>
      </c>
      <c r="R189" s="12">
        <v>191261.62</v>
      </c>
      <c r="S189" s="12">
        <v>240000</v>
      </c>
      <c r="T189" s="12">
        <v>76533.119999999995</v>
      </c>
      <c r="U189" s="12">
        <v>97916.65</v>
      </c>
      <c r="V189" s="12">
        <v>235000</v>
      </c>
      <c r="W189" s="21">
        <v>175000</v>
      </c>
      <c r="Y189" s="9">
        <f t="shared" si="16"/>
        <v>237330.18</v>
      </c>
    </row>
    <row r="190" spans="1:25" ht="15" thickBot="1" x14ac:dyDescent="0.4">
      <c r="A190" s="8">
        <v>190</v>
      </c>
      <c r="B190" s="1"/>
      <c r="C190" s="1"/>
      <c r="D190" s="1"/>
      <c r="E190" s="1"/>
      <c r="F190" s="1"/>
      <c r="G190" s="1" t="s">
        <v>178</v>
      </c>
      <c r="H190" s="1"/>
      <c r="I190" s="1"/>
      <c r="J190" s="13">
        <v>31296.19</v>
      </c>
      <c r="K190" s="13">
        <v>18000</v>
      </c>
      <c r="L190" s="13">
        <v>29569.05</v>
      </c>
      <c r="M190" s="13">
        <v>27000</v>
      </c>
      <c r="N190" s="13">
        <v>27246.66</v>
      </c>
      <c r="O190" s="13">
        <v>30000</v>
      </c>
      <c r="P190" s="13">
        <v>31088.3</v>
      </c>
      <c r="Q190" s="13">
        <v>30000</v>
      </c>
      <c r="R190" s="13">
        <v>25738.45</v>
      </c>
      <c r="S190" s="13">
        <v>27000</v>
      </c>
      <c r="T190" s="13">
        <v>11735.69</v>
      </c>
      <c r="U190" s="13">
        <v>12500</v>
      </c>
      <c r="V190" s="13">
        <v>30000</v>
      </c>
      <c r="W190" s="27">
        <v>26000</v>
      </c>
      <c r="Y190" s="9">
        <f t="shared" si="16"/>
        <v>28987.73</v>
      </c>
    </row>
    <row r="191" spans="1:25" ht="15.5" thickTop="1" thickBot="1" x14ac:dyDescent="0.4">
      <c r="A191" s="30">
        <v>191</v>
      </c>
      <c r="B191" s="31"/>
      <c r="C191" s="31"/>
      <c r="D191" s="31"/>
      <c r="E191" s="31"/>
      <c r="F191" s="31" t="s">
        <v>179</v>
      </c>
      <c r="G191" s="31"/>
      <c r="H191" s="31"/>
      <c r="I191" s="31"/>
      <c r="J191" s="32">
        <f t="shared" ref="J191:U191" si="27">ROUND(SUM(J188:J190),5)</f>
        <v>258530.2</v>
      </c>
      <c r="K191" s="32">
        <f t="shared" si="27"/>
        <v>246000</v>
      </c>
      <c r="L191" s="32">
        <f t="shared" si="27"/>
        <v>309165.65000000002</v>
      </c>
      <c r="M191" s="32">
        <f t="shared" si="27"/>
        <v>249000</v>
      </c>
      <c r="N191" s="32">
        <f t="shared" si="27"/>
        <v>282227.43</v>
      </c>
      <c r="O191" s="32">
        <f t="shared" si="27"/>
        <v>270000</v>
      </c>
      <c r="P191" s="32">
        <f t="shared" si="27"/>
        <v>264666.2</v>
      </c>
      <c r="Q191" s="32">
        <f t="shared" si="27"/>
        <v>280000</v>
      </c>
      <c r="R191" s="32">
        <f t="shared" si="27"/>
        <v>217000.07</v>
      </c>
      <c r="S191" s="32">
        <f t="shared" si="27"/>
        <v>267000</v>
      </c>
      <c r="T191" s="32">
        <f t="shared" si="27"/>
        <v>88268.81</v>
      </c>
      <c r="U191" s="32">
        <f t="shared" si="27"/>
        <v>110416.65</v>
      </c>
      <c r="V191" s="32">
        <f t="shared" ref="V191:W191" si="28">ROUND(SUM(V188:V190),5)</f>
        <v>265000</v>
      </c>
      <c r="W191" s="33">
        <f t="shared" si="28"/>
        <v>201000</v>
      </c>
      <c r="Y191" s="9">
        <f t="shared" si="16"/>
        <v>266317.91000000003</v>
      </c>
    </row>
    <row r="192" spans="1:25" ht="15" thickTop="1" x14ac:dyDescent="0.35">
      <c r="A192" s="8">
        <v>192</v>
      </c>
      <c r="B192" s="1"/>
      <c r="C192" s="1"/>
      <c r="D192" s="1"/>
      <c r="E192" s="1"/>
      <c r="F192" s="1" t="s">
        <v>180</v>
      </c>
      <c r="G192" s="1"/>
      <c r="H192" s="1"/>
      <c r="I192" s="1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21"/>
      <c r="Y192" s="9"/>
    </row>
    <row r="193" spans="1:25" ht="15" thickBot="1" x14ac:dyDescent="0.4">
      <c r="A193" s="8">
        <v>193</v>
      </c>
      <c r="B193" s="1"/>
      <c r="C193" s="1"/>
      <c r="D193" s="1"/>
      <c r="E193" s="1"/>
      <c r="F193" s="1"/>
      <c r="G193" s="1" t="s">
        <v>181</v>
      </c>
      <c r="H193" s="1"/>
      <c r="I193" s="1"/>
      <c r="J193" s="13">
        <v>13571.67</v>
      </c>
      <c r="K193" s="13">
        <v>16000</v>
      </c>
      <c r="L193" s="13">
        <v>15953.34</v>
      </c>
      <c r="M193" s="13">
        <v>12000</v>
      </c>
      <c r="N193" s="13">
        <v>32790.39</v>
      </c>
      <c r="O193" s="13">
        <v>50000</v>
      </c>
      <c r="P193" s="13">
        <v>64637.62</v>
      </c>
      <c r="Q193" s="13">
        <v>36000</v>
      </c>
      <c r="R193" s="13">
        <v>30154.99</v>
      </c>
      <c r="S193" s="13">
        <v>34600</v>
      </c>
      <c r="T193" s="13">
        <v>12983.13</v>
      </c>
      <c r="U193" s="13">
        <v>14849.15</v>
      </c>
      <c r="V193" s="13">
        <v>35638</v>
      </c>
      <c r="W193" s="27">
        <v>31000</v>
      </c>
      <c r="Y193" s="9">
        <f t="shared" si="16"/>
        <v>31421.602000000003</v>
      </c>
    </row>
    <row r="194" spans="1:25" ht="15.5" thickTop="1" thickBot="1" x14ac:dyDescent="0.4">
      <c r="A194" s="30">
        <v>194</v>
      </c>
      <c r="B194" s="31"/>
      <c r="C194" s="31"/>
      <c r="D194" s="31"/>
      <c r="E194" s="31"/>
      <c r="F194" s="31" t="s">
        <v>182</v>
      </c>
      <c r="G194" s="31"/>
      <c r="H194" s="31"/>
      <c r="I194" s="31"/>
      <c r="J194" s="32">
        <f t="shared" ref="J194:W194" si="29">ROUND(SUM(J192:J193),5)</f>
        <v>13571.67</v>
      </c>
      <c r="K194" s="32">
        <f t="shared" si="29"/>
        <v>16000</v>
      </c>
      <c r="L194" s="32">
        <f t="shared" si="29"/>
        <v>15953.34</v>
      </c>
      <c r="M194" s="32">
        <f t="shared" si="29"/>
        <v>12000</v>
      </c>
      <c r="N194" s="32">
        <f t="shared" si="29"/>
        <v>32790.39</v>
      </c>
      <c r="O194" s="32">
        <f t="shared" si="29"/>
        <v>50000</v>
      </c>
      <c r="P194" s="32">
        <f t="shared" si="29"/>
        <v>64637.62</v>
      </c>
      <c r="Q194" s="32">
        <f t="shared" si="29"/>
        <v>36000</v>
      </c>
      <c r="R194" s="32">
        <f t="shared" si="29"/>
        <v>30154.99</v>
      </c>
      <c r="S194" s="32">
        <f t="shared" si="29"/>
        <v>34600</v>
      </c>
      <c r="T194" s="32">
        <f t="shared" si="29"/>
        <v>12983.13</v>
      </c>
      <c r="U194" s="32">
        <f t="shared" si="29"/>
        <v>14849.15</v>
      </c>
      <c r="V194" s="32">
        <f t="shared" si="29"/>
        <v>35638</v>
      </c>
      <c r="W194" s="33">
        <f t="shared" si="29"/>
        <v>31000</v>
      </c>
      <c r="Y194" s="9">
        <f t="shared" si="16"/>
        <v>31421.602000000003</v>
      </c>
    </row>
    <row r="195" spans="1:25" ht="15.75" customHeight="1" thickTop="1" x14ac:dyDescent="0.35">
      <c r="A195" s="8">
        <v>195</v>
      </c>
      <c r="B195" s="1"/>
      <c r="C195" s="1"/>
      <c r="D195" s="1"/>
      <c r="E195" s="1"/>
      <c r="F195" s="1" t="s">
        <v>183</v>
      </c>
      <c r="G195" s="1"/>
      <c r="H195" s="1"/>
      <c r="I195" s="1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21"/>
      <c r="Y195" s="9"/>
    </row>
    <row r="196" spans="1:25" s="38" customFormat="1" x14ac:dyDescent="0.35">
      <c r="A196" s="34">
        <v>196</v>
      </c>
      <c r="B196" s="35"/>
      <c r="C196" s="35"/>
      <c r="D196" s="35"/>
      <c r="E196" s="35"/>
      <c r="F196" s="35"/>
      <c r="G196" s="35" t="s">
        <v>184</v>
      </c>
      <c r="H196" s="35"/>
      <c r="I196" s="35"/>
      <c r="J196" s="36">
        <v>12600</v>
      </c>
      <c r="K196" s="36">
        <v>12756</v>
      </c>
      <c r="L196" s="36">
        <v>6435</v>
      </c>
      <c r="M196" s="36">
        <v>12480</v>
      </c>
      <c r="N196" s="36">
        <v>7400</v>
      </c>
      <c r="O196" s="36">
        <v>7400</v>
      </c>
      <c r="P196" s="36">
        <v>7400</v>
      </c>
      <c r="Q196" s="36">
        <v>7400</v>
      </c>
      <c r="R196" s="36">
        <v>7400</v>
      </c>
      <c r="S196" s="36">
        <v>7400</v>
      </c>
      <c r="T196" s="36">
        <v>3083.35</v>
      </c>
      <c r="U196" s="36">
        <v>3083.35</v>
      </c>
      <c r="V196" s="36">
        <v>7400</v>
      </c>
      <c r="W196" s="37">
        <v>7400</v>
      </c>
      <c r="Y196" s="51">
        <f t="shared" si="16"/>
        <v>8247</v>
      </c>
    </row>
    <row r="197" spans="1:25" x14ac:dyDescent="0.35">
      <c r="A197" s="8">
        <v>197</v>
      </c>
      <c r="B197" s="1"/>
      <c r="C197" s="1"/>
      <c r="D197" s="1"/>
      <c r="E197" s="1"/>
      <c r="F197" s="1"/>
      <c r="G197" s="1" t="s">
        <v>185</v>
      </c>
      <c r="H197" s="1"/>
      <c r="I197" s="1"/>
      <c r="J197" s="12">
        <v>97758.2</v>
      </c>
      <c r="K197" s="12">
        <v>50000</v>
      </c>
      <c r="L197" s="12">
        <v>83328.75</v>
      </c>
      <c r="M197" s="12">
        <v>90000</v>
      </c>
      <c r="N197" s="12">
        <v>66469.3</v>
      </c>
      <c r="O197" s="12">
        <v>92523</v>
      </c>
      <c r="P197" s="12">
        <v>87487.039999999994</v>
      </c>
      <c r="Q197" s="12">
        <v>84000</v>
      </c>
      <c r="R197" s="12">
        <v>79115.28</v>
      </c>
      <c r="S197" s="12">
        <v>75484.75</v>
      </c>
      <c r="T197" s="12">
        <v>45145.8</v>
      </c>
      <c r="U197" s="12">
        <v>35416.65</v>
      </c>
      <c r="V197" s="12">
        <v>85000</v>
      </c>
      <c r="W197" s="37">
        <v>77000</v>
      </c>
      <c r="Y197" s="9">
        <f t="shared" si="16"/>
        <v>82831.713999999993</v>
      </c>
    </row>
    <row r="198" spans="1:25" x14ac:dyDescent="0.35">
      <c r="A198" s="8">
        <v>198</v>
      </c>
      <c r="B198" s="1"/>
      <c r="C198" s="1"/>
      <c r="D198" s="1"/>
      <c r="E198" s="1"/>
      <c r="F198" s="1"/>
      <c r="G198" s="1" t="s">
        <v>186</v>
      </c>
      <c r="H198" s="1"/>
      <c r="I198" s="1"/>
      <c r="J198" s="12">
        <v>31543.31</v>
      </c>
      <c r="K198" s="12">
        <v>17500</v>
      </c>
      <c r="L198" s="12">
        <v>29404.66</v>
      </c>
      <c r="M198" s="12">
        <v>23400</v>
      </c>
      <c r="N198" s="12">
        <v>23463.75</v>
      </c>
      <c r="O198" s="12">
        <v>32100</v>
      </c>
      <c r="P198" s="12">
        <v>21725</v>
      </c>
      <c r="Q198" s="12">
        <v>30000</v>
      </c>
      <c r="R198" s="12">
        <v>27050</v>
      </c>
      <c r="S198" s="12">
        <v>27900</v>
      </c>
      <c r="T198" s="12">
        <v>9806.25</v>
      </c>
      <c r="U198" s="12">
        <v>11500</v>
      </c>
      <c r="V198" s="12">
        <v>27600</v>
      </c>
      <c r="W198" s="37">
        <v>25500</v>
      </c>
      <c r="Y198" s="9">
        <f t="shared" si="16"/>
        <v>26637.344000000001</v>
      </c>
    </row>
    <row r="199" spans="1:25" x14ac:dyDescent="0.35">
      <c r="A199" s="8">
        <v>199</v>
      </c>
      <c r="B199" s="1"/>
      <c r="C199" s="1"/>
      <c r="D199" s="1"/>
      <c r="E199" s="1"/>
      <c r="F199" s="1"/>
      <c r="G199" s="1" t="s">
        <v>583</v>
      </c>
      <c r="H199" s="1"/>
      <c r="I199" s="1"/>
      <c r="J199" s="12">
        <v>0</v>
      </c>
      <c r="K199" s="12">
        <v>2166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50</v>
      </c>
      <c r="S199" s="12">
        <v>0</v>
      </c>
      <c r="T199" s="12">
        <v>0</v>
      </c>
      <c r="U199" s="12">
        <v>0</v>
      </c>
      <c r="V199" s="12">
        <v>0</v>
      </c>
      <c r="W199" s="37">
        <v>0</v>
      </c>
      <c r="Y199" s="9">
        <f t="shared" si="16"/>
        <v>10</v>
      </c>
    </row>
    <row r="200" spans="1:25" x14ac:dyDescent="0.35">
      <c r="A200" s="8">
        <v>200</v>
      </c>
      <c r="B200" s="1"/>
      <c r="C200" s="1"/>
      <c r="D200" s="1"/>
      <c r="E200" s="1"/>
      <c r="F200" s="1"/>
      <c r="G200" s="1" t="s">
        <v>187</v>
      </c>
      <c r="H200" s="1"/>
      <c r="I200" s="1"/>
      <c r="J200" s="12">
        <v>231985.55</v>
      </c>
      <c r="K200" s="12">
        <v>181860.24</v>
      </c>
      <c r="L200" s="12">
        <v>235478.87</v>
      </c>
      <c r="M200" s="12">
        <v>222637.84</v>
      </c>
      <c r="N200" s="12">
        <v>203511.81</v>
      </c>
      <c r="O200" s="12">
        <v>232683.9</v>
      </c>
      <c r="P200" s="12">
        <v>180011.76</v>
      </c>
      <c r="Q200" s="12">
        <v>234221</v>
      </c>
      <c r="R200" s="12">
        <v>190186.33</v>
      </c>
      <c r="S200" s="12">
        <v>204016</v>
      </c>
      <c r="T200" s="12">
        <v>114689.25</v>
      </c>
      <c r="U200" s="12">
        <v>108344</v>
      </c>
      <c r="V200" s="12">
        <v>201825</v>
      </c>
      <c r="W200" s="37">
        <v>201816</v>
      </c>
      <c r="Y200" s="9">
        <f t="shared" si="16"/>
        <v>208234.864</v>
      </c>
    </row>
    <row r="201" spans="1:25" ht="15.75" customHeight="1" thickBot="1" x14ac:dyDescent="0.4">
      <c r="A201" s="8">
        <v>201</v>
      </c>
      <c r="B201" s="1"/>
      <c r="C201" s="1"/>
      <c r="D201" s="1"/>
      <c r="E201" s="1"/>
      <c r="F201" s="1"/>
      <c r="G201" s="1" t="s">
        <v>188</v>
      </c>
      <c r="H201" s="1"/>
      <c r="I201" s="1"/>
      <c r="J201" s="13">
        <v>1564939.48</v>
      </c>
      <c r="K201" s="13">
        <v>1620171</v>
      </c>
      <c r="L201" s="13">
        <v>1594912.64</v>
      </c>
      <c r="M201" s="13">
        <v>1636671.6</v>
      </c>
      <c r="N201" s="13">
        <v>1617460.01</v>
      </c>
      <c r="O201" s="13">
        <v>1652700.1</v>
      </c>
      <c r="P201" s="13">
        <v>1607129.88</v>
      </c>
      <c r="Q201" s="13">
        <v>1680030</v>
      </c>
      <c r="R201" s="13">
        <v>1542573.42</v>
      </c>
      <c r="S201" s="13">
        <v>1775406.25</v>
      </c>
      <c r="T201" s="13">
        <v>655699.04</v>
      </c>
      <c r="U201" s="13">
        <v>718315.53</v>
      </c>
      <c r="V201" s="13">
        <v>1680000</v>
      </c>
      <c r="W201" s="52">
        <v>1585400</v>
      </c>
      <c r="Y201" s="9">
        <f t="shared" si="16"/>
        <v>1585403.0859999999</v>
      </c>
    </row>
    <row r="202" spans="1:25" ht="15.5" thickTop="1" thickBot="1" x14ac:dyDescent="0.4">
      <c r="A202" s="30">
        <v>202</v>
      </c>
      <c r="B202" s="31"/>
      <c r="C202" s="31"/>
      <c r="D202" s="31"/>
      <c r="E202" s="31"/>
      <c r="F202" s="31" t="s">
        <v>189</v>
      </c>
      <c r="G202" s="31"/>
      <c r="H202" s="31"/>
      <c r="I202" s="31"/>
      <c r="J202" s="32">
        <f t="shared" ref="J202:W202" si="30">ROUND(SUM(J195:J201),5)</f>
        <v>1938826.54</v>
      </c>
      <c r="K202" s="32">
        <f t="shared" si="30"/>
        <v>1884453.24</v>
      </c>
      <c r="L202" s="32">
        <f t="shared" si="30"/>
        <v>1949559.92</v>
      </c>
      <c r="M202" s="32">
        <f t="shared" si="30"/>
        <v>1985189.44</v>
      </c>
      <c r="N202" s="32">
        <f t="shared" si="30"/>
        <v>1918304.87</v>
      </c>
      <c r="O202" s="32">
        <f t="shared" si="30"/>
        <v>2017407</v>
      </c>
      <c r="P202" s="32">
        <f t="shared" si="30"/>
        <v>1903753.68</v>
      </c>
      <c r="Q202" s="32">
        <f t="shared" si="30"/>
        <v>2035651</v>
      </c>
      <c r="R202" s="32">
        <f t="shared" si="30"/>
        <v>1846375.03</v>
      </c>
      <c r="S202" s="32">
        <f t="shared" si="30"/>
        <v>2090207</v>
      </c>
      <c r="T202" s="32">
        <f t="shared" si="30"/>
        <v>828423.69</v>
      </c>
      <c r="U202" s="32">
        <f t="shared" si="30"/>
        <v>876659.53</v>
      </c>
      <c r="V202" s="32">
        <f t="shared" si="30"/>
        <v>2001825</v>
      </c>
      <c r="W202" s="33">
        <f t="shared" si="30"/>
        <v>1897116</v>
      </c>
      <c r="Y202" s="9">
        <f t="shared" si="16"/>
        <v>1911364.0079999999</v>
      </c>
    </row>
    <row r="203" spans="1:25" ht="15" thickTop="1" x14ac:dyDescent="0.35">
      <c r="A203" s="8">
        <v>203</v>
      </c>
      <c r="B203" s="1"/>
      <c r="C203" s="1"/>
      <c r="D203" s="1"/>
      <c r="E203" s="1"/>
      <c r="F203" s="1" t="s">
        <v>190</v>
      </c>
      <c r="G203" s="1"/>
      <c r="H203" s="1"/>
      <c r="I203" s="1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21"/>
      <c r="Y203" s="9"/>
    </row>
    <row r="204" spans="1:25" ht="15" thickBot="1" x14ac:dyDescent="0.4">
      <c r="A204" s="8">
        <v>204</v>
      </c>
      <c r="B204" s="1"/>
      <c r="C204" s="1"/>
      <c r="D204" s="1"/>
      <c r="E204" s="1"/>
      <c r="F204" s="1"/>
      <c r="G204" s="1" t="s">
        <v>191</v>
      </c>
      <c r="H204" s="1"/>
      <c r="I204" s="1"/>
      <c r="J204" s="13">
        <v>6029</v>
      </c>
      <c r="K204" s="13">
        <v>3072</v>
      </c>
      <c r="L204" s="13">
        <v>5983</v>
      </c>
      <c r="M204" s="13">
        <v>6016</v>
      </c>
      <c r="N204" s="13">
        <v>6184</v>
      </c>
      <c r="O204" s="13">
        <v>6321</v>
      </c>
      <c r="P204" s="13">
        <v>5507</v>
      </c>
      <c r="Q204" s="13">
        <v>6321</v>
      </c>
      <c r="R204" s="13">
        <v>5525</v>
      </c>
      <c r="S204" s="13">
        <v>6321</v>
      </c>
      <c r="T204" s="13">
        <v>1659</v>
      </c>
      <c r="U204" s="13">
        <v>2550</v>
      </c>
      <c r="V204" s="13">
        <v>6321</v>
      </c>
      <c r="W204" s="27">
        <v>6321</v>
      </c>
      <c r="Y204" s="9">
        <f t="shared" ref="Y204:Y267" si="31">AVERAGE(J204,L204,N204,P204,R204)</f>
        <v>5845.6</v>
      </c>
    </row>
    <row r="205" spans="1:25" ht="15.5" thickTop="1" thickBot="1" x14ac:dyDescent="0.4">
      <c r="A205" s="30">
        <v>205</v>
      </c>
      <c r="B205" s="31"/>
      <c r="C205" s="31"/>
      <c r="D205" s="31"/>
      <c r="E205" s="31"/>
      <c r="F205" s="31" t="s">
        <v>192</v>
      </c>
      <c r="G205" s="31"/>
      <c r="H205" s="31"/>
      <c r="I205" s="31"/>
      <c r="J205" s="32">
        <f t="shared" ref="J205:W205" si="32">ROUND(SUM(J203:J204),5)</f>
        <v>6029</v>
      </c>
      <c r="K205" s="32">
        <f t="shared" si="32"/>
        <v>3072</v>
      </c>
      <c r="L205" s="32">
        <f t="shared" si="32"/>
        <v>5983</v>
      </c>
      <c r="M205" s="32">
        <f t="shared" si="32"/>
        <v>6016</v>
      </c>
      <c r="N205" s="32">
        <f t="shared" si="32"/>
        <v>6184</v>
      </c>
      <c r="O205" s="32">
        <f t="shared" si="32"/>
        <v>6321</v>
      </c>
      <c r="P205" s="32">
        <f t="shared" si="32"/>
        <v>5507</v>
      </c>
      <c r="Q205" s="32">
        <f t="shared" si="32"/>
        <v>6321</v>
      </c>
      <c r="R205" s="32">
        <f t="shared" si="32"/>
        <v>5525</v>
      </c>
      <c r="S205" s="32">
        <f t="shared" si="32"/>
        <v>6321</v>
      </c>
      <c r="T205" s="32">
        <f t="shared" si="32"/>
        <v>1659</v>
      </c>
      <c r="U205" s="32">
        <f t="shared" si="32"/>
        <v>2550</v>
      </c>
      <c r="V205" s="32">
        <f t="shared" si="32"/>
        <v>6321</v>
      </c>
      <c r="W205" s="33">
        <f t="shared" si="32"/>
        <v>6321</v>
      </c>
      <c r="Y205" s="9">
        <f t="shared" si="31"/>
        <v>5845.6</v>
      </c>
    </row>
    <row r="206" spans="1:25" ht="15" thickTop="1" x14ac:dyDescent="0.35">
      <c r="A206" s="8">
        <v>206</v>
      </c>
      <c r="B206" s="1"/>
      <c r="C206" s="1"/>
      <c r="D206" s="1"/>
      <c r="E206" s="1"/>
      <c r="F206" s="1" t="s">
        <v>193</v>
      </c>
      <c r="G206" s="1"/>
      <c r="H206" s="1"/>
      <c r="I206" s="1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21"/>
      <c r="Y206" s="9"/>
    </row>
    <row r="207" spans="1:25" x14ac:dyDescent="0.35">
      <c r="A207" s="8">
        <v>207</v>
      </c>
      <c r="B207" s="1"/>
      <c r="C207" s="1"/>
      <c r="D207" s="1"/>
      <c r="E207" s="1"/>
      <c r="F207" s="1"/>
      <c r="G207" s="1" t="s">
        <v>194</v>
      </c>
      <c r="H207" s="1"/>
      <c r="I207" s="1"/>
      <c r="J207" s="12">
        <v>870</v>
      </c>
      <c r="K207" s="12">
        <v>1050</v>
      </c>
      <c r="L207" s="12">
        <v>670</v>
      </c>
      <c r="M207" s="12">
        <v>960</v>
      </c>
      <c r="N207" s="12">
        <v>840</v>
      </c>
      <c r="O207" s="12">
        <v>960</v>
      </c>
      <c r="P207" s="12">
        <v>550</v>
      </c>
      <c r="Q207" s="12">
        <v>890</v>
      </c>
      <c r="R207" s="12">
        <v>470</v>
      </c>
      <c r="S207" s="12">
        <v>960</v>
      </c>
      <c r="T207" s="12">
        <v>320</v>
      </c>
      <c r="U207" s="12">
        <v>300</v>
      </c>
      <c r="V207" s="12">
        <v>720</v>
      </c>
      <c r="W207" s="21">
        <v>450</v>
      </c>
      <c r="Y207" s="9">
        <f t="shared" si="31"/>
        <v>680</v>
      </c>
    </row>
    <row r="208" spans="1:25" ht="15" thickBot="1" x14ac:dyDescent="0.4">
      <c r="A208" s="8">
        <v>208</v>
      </c>
      <c r="B208" s="1"/>
      <c r="C208" s="1"/>
      <c r="D208" s="1"/>
      <c r="E208" s="1"/>
      <c r="F208" s="1"/>
      <c r="G208" s="1" t="s">
        <v>195</v>
      </c>
      <c r="H208" s="1"/>
      <c r="I208" s="1"/>
      <c r="J208" s="13">
        <v>337.6</v>
      </c>
      <c r="K208" s="13">
        <v>1200</v>
      </c>
      <c r="L208" s="13">
        <v>24157.3</v>
      </c>
      <c r="M208" s="13">
        <v>100</v>
      </c>
      <c r="N208" s="13">
        <v>1933.86</v>
      </c>
      <c r="O208" s="13">
        <v>100</v>
      </c>
      <c r="P208" s="13">
        <v>5000</v>
      </c>
      <c r="Q208" s="13">
        <v>100</v>
      </c>
      <c r="R208" s="13">
        <v>422</v>
      </c>
      <c r="S208" s="13">
        <v>100</v>
      </c>
      <c r="T208" s="13">
        <v>10</v>
      </c>
      <c r="U208" s="13">
        <v>41.65</v>
      </c>
      <c r="V208" s="13">
        <v>100</v>
      </c>
      <c r="W208" s="27">
        <v>100</v>
      </c>
      <c r="Y208" s="9">
        <f t="shared" si="31"/>
        <v>6370.152</v>
      </c>
    </row>
    <row r="209" spans="1:25" ht="15.5" thickTop="1" thickBot="1" x14ac:dyDescent="0.4">
      <c r="A209" s="30">
        <v>209</v>
      </c>
      <c r="B209" s="31"/>
      <c r="C209" s="31"/>
      <c r="D209" s="31"/>
      <c r="E209" s="31"/>
      <c r="F209" s="31" t="s">
        <v>196</v>
      </c>
      <c r="G209" s="31"/>
      <c r="H209" s="31"/>
      <c r="I209" s="31"/>
      <c r="J209" s="32">
        <f t="shared" ref="J209:W209" si="33">ROUND(SUM(J206:J208),5)</f>
        <v>1207.5999999999999</v>
      </c>
      <c r="K209" s="32">
        <f t="shared" si="33"/>
        <v>2250</v>
      </c>
      <c r="L209" s="32">
        <f t="shared" si="33"/>
        <v>24827.3</v>
      </c>
      <c r="M209" s="32">
        <f t="shared" si="33"/>
        <v>1060</v>
      </c>
      <c r="N209" s="32">
        <f t="shared" si="33"/>
        <v>2773.86</v>
      </c>
      <c r="O209" s="32">
        <f t="shared" si="33"/>
        <v>1060</v>
      </c>
      <c r="P209" s="32">
        <f t="shared" si="33"/>
        <v>5550</v>
      </c>
      <c r="Q209" s="32">
        <f t="shared" si="33"/>
        <v>990</v>
      </c>
      <c r="R209" s="32">
        <f t="shared" si="33"/>
        <v>892</v>
      </c>
      <c r="S209" s="32">
        <f t="shared" si="33"/>
        <v>1060</v>
      </c>
      <c r="T209" s="32">
        <f t="shared" si="33"/>
        <v>330</v>
      </c>
      <c r="U209" s="32">
        <f t="shared" si="33"/>
        <v>341.65</v>
      </c>
      <c r="V209" s="32">
        <f t="shared" si="33"/>
        <v>820</v>
      </c>
      <c r="W209" s="33">
        <f t="shared" si="33"/>
        <v>550</v>
      </c>
      <c r="Y209" s="9">
        <f t="shared" si="31"/>
        <v>7050.1519999999991</v>
      </c>
    </row>
    <row r="210" spans="1:25" ht="15" thickTop="1" x14ac:dyDescent="0.35">
      <c r="A210" s="8">
        <v>210</v>
      </c>
      <c r="B210" s="1"/>
      <c r="C210" s="1"/>
      <c r="D210" s="1"/>
      <c r="E210" s="1"/>
      <c r="F210" s="1" t="s">
        <v>197</v>
      </c>
      <c r="G210" s="1"/>
      <c r="H210" s="1"/>
      <c r="I210" s="1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21"/>
      <c r="Y210" s="9"/>
    </row>
    <row r="211" spans="1:25" x14ac:dyDescent="0.35">
      <c r="A211" s="8">
        <v>211</v>
      </c>
      <c r="B211" s="1"/>
      <c r="C211" s="1"/>
      <c r="D211" s="1"/>
      <c r="E211" s="1"/>
      <c r="F211" s="1"/>
      <c r="G211" s="1" t="s">
        <v>198</v>
      </c>
      <c r="H211" s="1"/>
      <c r="I211" s="1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21"/>
      <c r="Y211" s="9"/>
    </row>
    <row r="212" spans="1:25" x14ac:dyDescent="0.35">
      <c r="A212" s="8">
        <v>212</v>
      </c>
      <c r="B212" s="1"/>
      <c r="C212" s="1"/>
      <c r="D212" s="1"/>
      <c r="E212" s="1"/>
      <c r="F212" s="1"/>
      <c r="G212" s="1"/>
      <c r="H212" s="1" t="s">
        <v>199</v>
      </c>
      <c r="I212" s="1"/>
      <c r="J212" s="12">
        <v>14175</v>
      </c>
      <c r="K212" s="12">
        <v>10000</v>
      </c>
      <c r="L212" s="12">
        <v>9850</v>
      </c>
      <c r="M212" s="12">
        <v>10000</v>
      </c>
      <c r="N212" s="12">
        <v>7410</v>
      </c>
      <c r="O212" s="12">
        <v>10000</v>
      </c>
      <c r="P212" s="12">
        <v>6240</v>
      </c>
      <c r="Q212" s="12">
        <v>10000</v>
      </c>
      <c r="R212" s="12">
        <v>5880</v>
      </c>
      <c r="S212" s="12">
        <v>10000</v>
      </c>
      <c r="T212" s="12">
        <v>0</v>
      </c>
      <c r="U212" s="12">
        <v>0</v>
      </c>
      <c r="V212" s="12">
        <v>10000</v>
      </c>
      <c r="W212" s="21">
        <v>7000</v>
      </c>
      <c r="Y212" s="9">
        <f t="shared" si="31"/>
        <v>8711</v>
      </c>
    </row>
    <row r="213" spans="1:25" x14ac:dyDescent="0.35">
      <c r="A213" s="8">
        <v>213</v>
      </c>
      <c r="B213" s="1"/>
      <c r="C213" s="1"/>
      <c r="D213" s="1"/>
      <c r="E213" s="1"/>
      <c r="F213" s="1"/>
      <c r="G213" s="1"/>
      <c r="H213" s="1" t="s">
        <v>200</v>
      </c>
      <c r="I213" s="1"/>
      <c r="J213" s="12">
        <v>70131.11</v>
      </c>
      <c r="K213" s="12">
        <v>28000</v>
      </c>
      <c r="L213" s="12">
        <v>92525</v>
      </c>
      <c r="M213" s="12">
        <v>70750</v>
      </c>
      <c r="N213" s="12">
        <v>40950</v>
      </c>
      <c r="O213" s="12">
        <v>64900</v>
      </c>
      <c r="P213" s="12">
        <v>44500</v>
      </c>
      <c r="Q213" s="12">
        <v>59750</v>
      </c>
      <c r="R213" s="12">
        <v>52200</v>
      </c>
      <c r="S213" s="12">
        <v>77100</v>
      </c>
      <c r="T213" s="12">
        <v>0</v>
      </c>
      <c r="U213" s="12">
        <v>0</v>
      </c>
      <c r="V213" s="12">
        <v>77100</v>
      </c>
      <c r="W213" s="21">
        <v>72900</v>
      </c>
      <c r="Y213" s="9">
        <f t="shared" si="31"/>
        <v>60061.221999999994</v>
      </c>
    </row>
    <row r="214" spans="1:25" x14ac:dyDescent="0.35">
      <c r="A214" s="8">
        <v>214</v>
      </c>
      <c r="B214" s="1"/>
      <c r="C214" s="1"/>
      <c r="D214" s="1"/>
      <c r="E214" s="1"/>
      <c r="F214" s="1"/>
      <c r="G214" s="1"/>
      <c r="H214" s="1" t="s">
        <v>201</v>
      </c>
      <c r="I214" s="1"/>
      <c r="J214" s="12">
        <v>617433</v>
      </c>
      <c r="K214" s="12">
        <v>648625</v>
      </c>
      <c r="L214" s="12">
        <v>610235</v>
      </c>
      <c r="M214" s="12">
        <v>664000</v>
      </c>
      <c r="N214" s="12">
        <v>418525</v>
      </c>
      <c r="O214" s="12">
        <v>511675</v>
      </c>
      <c r="P214" s="12">
        <v>408365</v>
      </c>
      <c r="Q214" s="12">
        <v>448395</v>
      </c>
      <c r="R214" s="12">
        <v>671835</v>
      </c>
      <c r="S214" s="12">
        <v>622400</v>
      </c>
      <c r="T214" s="12">
        <v>0</v>
      </c>
      <c r="U214" s="12">
        <v>0</v>
      </c>
      <c r="V214" s="12">
        <v>689900</v>
      </c>
      <c r="W214" s="21">
        <v>777550</v>
      </c>
      <c r="Y214" s="9">
        <f t="shared" si="31"/>
        <v>545278.6</v>
      </c>
    </row>
    <row r="215" spans="1:25" ht="15" thickBot="1" x14ac:dyDescent="0.4">
      <c r="A215" s="8">
        <v>215</v>
      </c>
      <c r="B215" s="1"/>
      <c r="C215" s="1"/>
      <c r="D215" s="1"/>
      <c r="E215" s="1"/>
      <c r="F215" s="1"/>
      <c r="G215" s="1"/>
      <c r="H215" s="1" t="s">
        <v>202</v>
      </c>
      <c r="I215" s="1"/>
      <c r="J215" s="13">
        <v>171600</v>
      </c>
      <c r="K215" s="13">
        <v>120000</v>
      </c>
      <c r="L215" s="13">
        <v>140200</v>
      </c>
      <c r="M215" s="13">
        <v>180000</v>
      </c>
      <c r="N215" s="13">
        <v>138200</v>
      </c>
      <c r="O215" s="13">
        <v>170000</v>
      </c>
      <c r="P215" s="13">
        <v>142700</v>
      </c>
      <c r="Q215" s="13">
        <v>160000</v>
      </c>
      <c r="R215" s="13">
        <v>129600</v>
      </c>
      <c r="S215" s="13">
        <v>167000</v>
      </c>
      <c r="T215" s="13">
        <v>0</v>
      </c>
      <c r="U215" s="13">
        <v>0</v>
      </c>
      <c r="V215" s="13">
        <v>167000</v>
      </c>
      <c r="W215" s="27">
        <v>131500</v>
      </c>
      <c r="Y215" s="9">
        <f t="shared" si="31"/>
        <v>144460</v>
      </c>
    </row>
    <row r="216" spans="1:25" ht="15.5" thickTop="1" thickBot="1" x14ac:dyDescent="0.4">
      <c r="A216" s="30">
        <v>216</v>
      </c>
      <c r="B216" s="31"/>
      <c r="C216" s="31"/>
      <c r="D216" s="31"/>
      <c r="E216" s="31"/>
      <c r="F216" s="31"/>
      <c r="G216" s="31" t="s">
        <v>203</v>
      </c>
      <c r="H216" s="31"/>
      <c r="I216" s="31"/>
      <c r="J216" s="32">
        <f t="shared" ref="J216:W216" si="34">ROUND(SUM(J211:J215),5)</f>
        <v>873339.11</v>
      </c>
      <c r="K216" s="32">
        <f t="shared" si="34"/>
        <v>806625</v>
      </c>
      <c r="L216" s="32">
        <f t="shared" si="34"/>
        <v>852810</v>
      </c>
      <c r="M216" s="32">
        <f t="shared" si="34"/>
        <v>924750</v>
      </c>
      <c r="N216" s="32">
        <f t="shared" si="34"/>
        <v>605085</v>
      </c>
      <c r="O216" s="32">
        <f t="shared" si="34"/>
        <v>756575</v>
      </c>
      <c r="P216" s="32">
        <f t="shared" si="34"/>
        <v>601805</v>
      </c>
      <c r="Q216" s="32">
        <f t="shared" si="34"/>
        <v>678145</v>
      </c>
      <c r="R216" s="32">
        <f t="shared" si="34"/>
        <v>859515</v>
      </c>
      <c r="S216" s="32">
        <f t="shared" si="34"/>
        <v>876500</v>
      </c>
      <c r="T216" s="32">
        <f t="shared" si="34"/>
        <v>0</v>
      </c>
      <c r="U216" s="32">
        <f t="shared" si="34"/>
        <v>0</v>
      </c>
      <c r="V216" s="32">
        <f t="shared" si="34"/>
        <v>944000</v>
      </c>
      <c r="W216" s="33">
        <f t="shared" si="34"/>
        <v>988950</v>
      </c>
      <c r="Y216" s="9">
        <f t="shared" si="31"/>
        <v>758510.82199999993</v>
      </c>
    </row>
    <row r="217" spans="1:25" ht="15" thickTop="1" x14ac:dyDescent="0.35">
      <c r="A217" s="8">
        <v>217</v>
      </c>
      <c r="B217" s="1"/>
      <c r="C217" s="1"/>
      <c r="D217" s="1"/>
      <c r="E217" s="1"/>
      <c r="F217" s="1"/>
      <c r="G217" s="1" t="s">
        <v>204</v>
      </c>
      <c r="H217" s="1"/>
      <c r="I217" s="1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21"/>
      <c r="Y217" s="9"/>
    </row>
    <row r="218" spans="1:25" x14ac:dyDescent="0.35">
      <c r="A218" s="8">
        <v>218</v>
      </c>
      <c r="B218" s="1"/>
      <c r="C218" s="1"/>
      <c r="D218" s="1"/>
      <c r="E218" s="1"/>
      <c r="F218" s="1"/>
      <c r="G218" s="1"/>
      <c r="H218" s="1" t="s">
        <v>584</v>
      </c>
      <c r="I218" s="1"/>
      <c r="J218" s="12">
        <v>0</v>
      </c>
      <c r="K218" s="12">
        <v>0</v>
      </c>
      <c r="L218" s="12">
        <v>7680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Y218" s="9">
        <f t="shared" si="31"/>
        <v>1536</v>
      </c>
    </row>
    <row r="219" spans="1:25" x14ac:dyDescent="0.35">
      <c r="A219" s="8">
        <v>219</v>
      </c>
      <c r="B219" s="1"/>
      <c r="C219" s="1"/>
      <c r="D219" s="1"/>
      <c r="E219" s="1"/>
      <c r="F219" s="1"/>
      <c r="G219" s="1"/>
      <c r="H219" s="1" t="s">
        <v>585</v>
      </c>
      <c r="I219" s="1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Y219" s="9"/>
    </row>
    <row r="220" spans="1:25" x14ac:dyDescent="0.35">
      <c r="A220" s="8">
        <v>220</v>
      </c>
      <c r="B220" s="1"/>
      <c r="C220" s="1"/>
      <c r="D220" s="1"/>
      <c r="E220" s="1"/>
      <c r="F220" s="1"/>
      <c r="G220" s="1"/>
      <c r="H220" s="1"/>
      <c r="I220" s="1" t="s">
        <v>586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Y220" s="9">
        <f t="shared" si="31"/>
        <v>0</v>
      </c>
    </row>
    <row r="221" spans="1:25" x14ac:dyDescent="0.35">
      <c r="A221" s="8">
        <v>221</v>
      </c>
      <c r="B221" s="1"/>
      <c r="C221" s="1"/>
      <c r="D221" s="1"/>
      <c r="E221" s="1"/>
      <c r="F221" s="1"/>
      <c r="G221" s="1"/>
      <c r="H221" s="1"/>
      <c r="I221" s="1" t="s">
        <v>587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Y221" s="9">
        <f t="shared" si="31"/>
        <v>0</v>
      </c>
    </row>
    <row r="222" spans="1:25" x14ac:dyDescent="0.35">
      <c r="A222" s="8">
        <v>222</v>
      </c>
      <c r="B222" s="1"/>
      <c r="C222" s="1"/>
      <c r="D222" s="1"/>
      <c r="E222" s="1"/>
      <c r="F222" s="1"/>
      <c r="G222" s="1"/>
      <c r="H222" s="1"/>
      <c r="I222" s="1" t="s">
        <v>588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Y222" s="9">
        <f t="shared" si="31"/>
        <v>0</v>
      </c>
    </row>
    <row r="223" spans="1:25" x14ac:dyDescent="0.35">
      <c r="A223" s="8">
        <v>223</v>
      </c>
      <c r="B223" s="1"/>
      <c r="C223" s="1"/>
      <c r="D223" s="1"/>
      <c r="E223" s="1"/>
      <c r="F223" s="1"/>
      <c r="G223" s="1"/>
      <c r="H223" s="1"/>
      <c r="I223" s="1" t="s">
        <v>589</v>
      </c>
      <c r="J223" s="12">
        <v>0</v>
      </c>
      <c r="K223" s="12">
        <v>12567</v>
      </c>
      <c r="L223" s="12">
        <v>0</v>
      </c>
      <c r="M223" s="12">
        <v>0</v>
      </c>
      <c r="N223" s="12">
        <v>0</v>
      </c>
      <c r="O223" s="12">
        <v>0</v>
      </c>
      <c r="P223" s="12">
        <v>3998</v>
      </c>
      <c r="Q223" s="12">
        <v>18400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Y223" s="9">
        <f t="shared" si="31"/>
        <v>799.6</v>
      </c>
    </row>
    <row r="224" spans="1:25" x14ac:dyDescent="0.35">
      <c r="A224" s="8">
        <v>224</v>
      </c>
      <c r="B224" s="1"/>
      <c r="C224" s="1"/>
      <c r="D224" s="1"/>
      <c r="E224" s="1"/>
      <c r="F224" s="1"/>
      <c r="G224" s="1"/>
      <c r="H224" s="1"/>
      <c r="I224" s="1" t="s">
        <v>590</v>
      </c>
      <c r="J224" s="12">
        <v>0</v>
      </c>
      <c r="K224" s="12">
        <v>8000</v>
      </c>
      <c r="L224" s="12">
        <v>0</v>
      </c>
      <c r="M224" s="12">
        <v>0</v>
      </c>
      <c r="N224" s="12">
        <v>0</v>
      </c>
      <c r="O224" s="12">
        <v>0</v>
      </c>
      <c r="P224" s="12">
        <v>4000</v>
      </c>
      <c r="Q224" s="12">
        <v>40000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21">
        <v>0</v>
      </c>
      <c r="Y224" s="9">
        <f t="shared" si="31"/>
        <v>800</v>
      </c>
    </row>
    <row r="225" spans="1:25" ht="15" thickBot="1" x14ac:dyDescent="0.4">
      <c r="A225" s="8">
        <v>225</v>
      </c>
      <c r="B225" s="1"/>
      <c r="C225" s="1"/>
      <c r="D225" s="1"/>
      <c r="E225" s="1"/>
      <c r="F225" s="1"/>
      <c r="G225" s="1"/>
      <c r="H225" s="1"/>
      <c r="I225" s="1" t="s">
        <v>591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27">
        <v>0</v>
      </c>
      <c r="Y225" s="9">
        <f t="shared" si="31"/>
        <v>0</v>
      </c>
    </row>
    <row r="226" spans="1:25" ht="15.5" thickTop="1" thickBot="1" x14ac:dyDescent="0.4">
      <c r="A226" s="30">
        <v>226</v>
      </c>
      <c r="B226" s="31"/>
      <c r="C226" s="31"/>
      <c r="D226" s="31"/>
      <c r="E226" s="31"/>
      <c r="F226" s="31"/>
      <c r="G226" s="31"/>
      <c r="H226" s="31" t="s">
        <v>592</v>
      </c>
      <c r="I226" s="31"/>
      <c r="J226" s="32">
        <f t="shared" ref="J226:W226" si="35">ROUND(SUM(J219:J225),5)</f>
        <v>0</v>
      </c>
      <c r="K226" s="32">
        <f t="shared" si="35"/>
        <v>20567</v>
      </c>
      <c r="L226" s="32">
        <f t="shared" si="35"/>
        <v>0</v>
      </c>
      <c r="M226" s="32">
        <f t="shared" si="35"/>
        <v>0</v>
      </c>
      <c r="N226" s="32">
        <f t="shared" si="35"/>
        <v>0</v>
      </c>
      <c r="O226" s="32">
        <f t="shared" si="35"/>
        <v>0</v>
      </c>
      <c r="P226" s="32">
        <f t="shared" si="35"/>
        <v>7998</v>
      </c>
      <c r="Q226" s="32">
        <f t="shared" si="35"/>
        <v>58400</v>
      </c>
      <c r="R226" s="32">
        <f t="shared" si="35"/>
        <v>0</v>
      </c>
      <c r="S226" s="32">
        <f t="shared" si="35"/>
        <v>0</v>
      </c>
      <c r="T226" s="32">
        <f t="shared" si="35"/>
        <v>0</v>
      </c>
      <c r="U226" s="32">
        <f t="shared" si="35"/>
        <v>0</v>
      </c>
      <c r="V226" s="32">
        <f t="shared" si="35"/>
        <v>0</v>
      </c>
      <c r="W226" s="33">
        <f t="shared" si="35"/>
        <v>0</v>
      </c>
      <c r="Y226" s="9">
        <f t="shared" si="31"/>
        <v>1599.6</v>
      </c>
    </row>
    <row r="227" spans="1:25" ht="15.5" thickTop="1" thickBot="1" x14ac:dyDescent="0.4">
      <c r="A227" s="8">
        <v>227</v>
      </c>
      <c r="B227" s="1"/>
      <c r="C227" s="1"/>
      <c r="D227" s="1"/>
      <c r="E227" s="1"/>
      <c r="F227" s="1"/>
      <c r="G227" s="1"/>
      <c r="H227" s="1" t="s">
        <v>205</v>
      </c>
      <c r="I227" s="1"/>
      <c r="J227" s="12">
        <v>10675</v>
      </c>
      <c r="K227" s="12">
        <v>0</v>
      </c>
      <c r="L227" s="12">
        <v>10750</v>
      </c>
      <c r="M227" s="12">
        <v>0</v>
      </c>
      <c r="N227" s="12">
        <v>15360</v>
      </c>
      <c r="O227" s="12">
        <v>9350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/>
      <c r="W227" s="21"/>
      <c r="Y227" s="9">
        <f t="shared" si="31"/>
        <v>7357</v>
      </c>
    </row>
    <row r="228" spans="1:25" ht="15" thickBot="1" x14ac:dyDescent="0.4">
      <c r="A228" s="8">
        <v>228</v>
      </c>
      <c r="B228" s="1"/>
      <c r="C228" s="1"/>
      <c r="D228" s="1"/>
      <c r="E228" s="1"/>
      <c r="F228" s="1"/>
      <c r="G228" s="1" t="s">
        <v>206</v>
      </c>
      <c r="H228" s="1"/>
      <c r="I228" s="1"/>
      <c r="J228" s="15">
        <f t="shared" ref="J228:S228" si="36">ROUND(SUM(J217:J218)+SUM(J226:J227),5)</f>
        <v>10675</v>
      </c>
      <c r="K228" s="15">
        <f t="shared" si="36"/>
        <v>20567</v>
      </c>
      <c r="L228" s="15">
        <f t="shared" si="36"/>
        <v>18430</v>
      </c>
      <c r="M228" s="15">
        <f t="shared" si="36"/>
        <v>0</v>
      </c>
      <c r="N228" s="15">
        <f t="shared" si="36"/>
        <v>15360</v>
      </c>
      <c r="O228" s="15">
        <f t="shared" si="36"/>
        <v>9350</v>
      </c>
      <c r="P228" s="15">
        <f t="shared" si="36"/>
        <v>7998</v>
      </c>
      <c r="Q228" s="15">
        <f t="shared" si="36"/>
        <v>58400</v>
      </c>
      <c r="R228" s="15">
        <f t="shared" si="36"/>
        <v>0</v>
      </c>
      <c r="S228" s="15">
        <f t="shared" si="36"/>
        <v>0</v>
      </c>
      <c r="T228" s="15">
        <f>ROUND(SUM(T217:T227),5)</f>
        <v>0</v>
      </c>
      <c r="U228" s="15">
        <f>ROUND(SUM(U217:U227),5)</f>
        <v>0</v>
      </c>
      <c r="V228" s="15">
        <f>ROUND(SUM(V217:V226),5)</f>
        <v>0</v>
      </c>
      <c r="W228" s="28">
        <f>ROUND(W217+SUM(W226:W226),5)</f>
        <v>0</v>
      </c>
      <c r="Y228" s="9">
        <f t="shared" si="31"/>
        <v>10492.6</v>
      </c>
    </row>
    <row r="229" spans="1:25" ht="15.5" thickTop="1" thickBot="1" x14ac:dyDescent="0.4">
      <c r="A229" s="30">
        <v>229</v>
      </c>
      <c r="B229" s="31"/>
      <c r="C229" s="31"/>
      <c r="D229" s="31"/>
      <c r="E229" s="31"/>
      <c r="F229" s="31" t="s">
        <v>207</v>
      </c>
      <c r="G229" s="31"/>
      <c r="H229" s="31"/>
      <c r="I229" s="31"/>
      <c r="J229" s="32">
        <f t="shared" ref="J229:W229" si="37">ROUND(J210+J216+J228,5)</f>
        <v>884014.11</v>
      </c>
      <c r="K229" s="32">
        <f t="shared" si="37"/>
        <v>827192</v>
      </c>
      <c r="L229" s="32">
        <f t="shared" si="37"/>
        <v>871240</v>
      </c>
      <c r="M229" s="32">
        <f t="shared" si="37"/>
        <v>924750</v>
      </c>
      <c r="N229" s="32">
        <f t="shared" si="37"/>
        <v>620445</v>
      </c>
      <c r="O229" s="32">
        <f t="shared" si="37"/>
        <v>765925</v>
      </c>
      <c r="P229" s="32">
        <f t="shared" si="37"/>
        <v>609803</v>
      </c>
      <c r="Q229" s="32">
        <f t="shared" si="37"/>
        <v>736545</v>
      </c>
      <c r="R229" s="32">
        <f t="shared" si="37"/>
        <v>859515</v>
      </c>
      <c r="S229" s="32">
        <f t="shared" si="37"/>
        <v>876500</v>
      </c>
      <c r="T229" s="32">
        <f t="shared" si="37"/>
        <v>0</v>
      </c>
      <c r="U229" s="32">
        <f t="shared" si="37"/>
        <v>0</v>
      </c>
      <c r="V229" s="32">
        <f t="shared" si="37"/>
        <v>944000</v>
      </c>
      <c r="W229" s="33">
        <f t="shared" si="37"/>
        <v>988950</v>
      </c>
      <c r="Y229" s="9">
        <f t="shared" si="31"/>
        <v>769003.42200000002</v>
      </c>
    </row>
    <row r="230" spans="1:25" ht="15.5" thickTop="1" thickBot="1" x14ac:dyDescent="0.4">
      <c r="A230" s="30">
        <v>230</v>
      </c>
      <c r="B230" s="31"/>
      <c r="C230" s="31"/>
      <c r="D230" s="31"/>
      <c r="E230" s="31" t="s">
        <v>208</v>
      </c>
      <c r="F230" s="31"/>
      <c r="G230" s="31"/>
      <c r="H230" s="31"/>
      <c r="I230" s="31"/>
      <c r="J230" s="32">
        <f t="shared" ref="J230:W230" si="38">ROUND(J7+J187+J191+J194+J202+J205+J209+J229,5)</f>
        <v>5238195.07</v>
      </c>
      <c r="K230" s="32">
        <f t="shared" si="38"/>
        <v>5130887.8600000003</v>
      </c>
      <c r="L230" s="32">
        <f t="shared" si="38"/>
        <v>5307546.79</v>
      </c>
      <c r="M230" s="32">
        <f t="shared" si="38"/>
        <v>5329582.1900000004</v>
      </c>
      <c r="N230" s="32">
        <f t="shared" si="38"/>
        <v>4948189.4400000004</v>
      </c>
      <c r="O230" s="32">
        <f t="shared" si="38"/>
        <v>5305501</v>
      </c>
      <c r="P230" s="32">
        <f t="shared" si="38"/>
        <v>5299176.47</v>
      </c>
      <c r="Q230" s="32">
        <f t="shared" si="38"/>
        <v>5480666</v>
      </c>
      <c r="R230" s="32">
        <f t="shared" si="38"/>
        <v>5101352.7699999996</v>
      </c>
      <c r="S230" s="32">
        <f t="shared" si="38"/>
        <v>5437662</v>
      </c>
      <c r="T230" s="32">
        <f t="shared" si="38"/>
        <v>1721996.35</v>
      </c>
      <c r="U230" s="32">
        <f t="shared" si="38"/>
        <v>2010542.98</v>
      </c>
      <c r="V230" s="32">
        <f t="shared" si="38"/>
        <v>5395399</v>
      </c>
      <c r="W230" s="33">
        <f t="shared" si="38"/>
        <v>5182179</v>
      </c>
      <c r="Y230" s="9">
        <f t="shared" si="31"/>
        <v>5178892.108</v>
      </c>
    </row>
    <row r="231" spans="1:25" ht="15" thickTop="1" x14ac:dyDescent="0.35">
      <c r="A231" s="8">
        <v>231</v>
      </c>
      <c r="B231" s="1"/>
      <c r="C231" s="1"/>
      <c r="D231" s="1" t="s">
        <v>209</v>
      </c>
      <c r="E231" s="1"/>
      <c r="F231" s="1"/>
      <c r="G231" s="1"/>
      <c r="H231" s="1"/>
      <c r="I231" s="1"/>
      <c r="J231" s="12">
        <f t="shared" ref="J231:W231" si="39">J230</f>
        <v>5238195.07</v>
      </c>
      <c r="K231" s="12">
        <f t="shared" si="39"/>
        <v>5130887.8600000003</v>
      </c>
      <c r="L231" s="12">
        <f t="shared" si="39"/>
        <v>5307546.79</v>
      </c>
      <c r="M231" s="12">
        <f t="shared" si="39"/>
        <v>5329582.1900000004</v>
      </c>
      <c r="N231" s="12">
        <f t="shared" si="39"/>
        <v>4948189.4400000004</v>
      </c>
      <c r="O231" s="12">
        <f t="shared" si="39"/>
        <v>5305501</v>
      </c>
      <c r="P231" s="12">
        <f t="shared" si="39"/>
        <v>5299176.47</v>
      </c>
      <c r="Q231" s="12">
        <f t="shared" si="39"/>
        <v>5480666</v>
      </c>
      <c r="R231" s="12">
        <f t="shared" si="39"/>
        <v>5101352.7699999996</v>
      </c>
      <c r="S231" s="12">
        <f t="shared" si="39"/>
        <v>5437662</v>
      </c>
      <c r="T231" s="12">
        <f t="shared" si="39"/>
        <v>1721996.35</v>
      </c>
      <c r="U231" s="12">
        <f t="shared" si="39"/>
        <v>2010542.98</v>
      </c>
      <c r="V231" s="12">
        <f t="shared" si="39"/>
        <v>5395399</v>
      </c>
      <c r="W231" s="37">
        <f t="shared" si="39"/>
        <v>5182179</v>
      </c>
      <c r="Y231" s="9">
        <f t="shared" si="31"/>
        <v>5178892.108</v>
      </c>
    </row>
    <row r="232" spans="1:25" x14ac:dyDescent="0.35">
      <c r="A232" s="8">
        <v>232</v>
      </c>
      <c r="B232" s="1"/>
      <c r="C232" s="1"/>
      <c r="D232" s="1"/>
      <c r="E232" s="1" t="s">
        <v>210</v>
      </c>
      <c r="F232" s="1"/>
      <c r="G232" s="1"/>
      <c r="H232" s="1"/>
      <c r="I232" s="1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21"/>
      <c r="Y232" s="9"/>
    </row>
    <row r="233" spans="1:25" x14ac:dyDescent="0.35">
      <c r="A233" s="8">
        <v>233</v>
      </c>
      <c r="B233" s="1"/>
      <c r="C233" s="1"/>
      <c r="D233" s="1"/>
      <c r="E233" s="1"/>
      <c r="F233" s="1" t="s">
        <v>211</v>
      </c>
      <c r="G233" s="1"/>
      <c r="H233" s="1"/>
      <c r="I233" s="1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21"/>
      <c r="Y233" s="9"/>
    </row>
    <row r="234" spans="1:25" x14ac:dyDescent="0.35">
      <c r="A234" s="8">
        <v>234</v>
      </c>
      <c r="B234" s="1"/>
      <c r="C234" s="1"/>
      <c r="D234" s="1"/>
      <c r="E234" s="1"/>
      <c r="F234" s="1"/>
      <c r="G234" s="1" t="s">
        <v>212</v>
      </c>
      <c r="H234" s="1"/>
      <c r="I234" s="1"/>
      <c r="J234" s="12">
        <v>4446.04</v>
      </c>
      <c r="K234" s="12">
        <v>3000</v>
      </c>
      <c r="L234" s="12">
        <v>4411.07</v>
      </c>
      <c r="M234" s="12">
        <v>4506.8500000000004</v>
      </c>
      <c r="N234" s="12">
        <v>4423.55</v>
      </c>
      <c r="O234" s="12">
        <v>4300</v>
      </c>
      <c r="P234" s="12">
        <v>4169.0600000000004</v>
      </c>
      <c r="Q234" s="12">
        <v>4300.6899999999996</v>
      </c>
      <c r="R234" s="12">
        <v>3809.85</v>
      </c>
      <c r="S234" s="12">
        <v>4300.6899999999996</v>
      </c>
      <c r="T234" s="12">
        <v>1383.83</v>
      </c>
      <c r="U234" s="12">
        <v>1756.38</v>
      </c>
      <c r="V234" s="12">
        <v>4300.6899999999996</v>
      </c>
      <c r="W234" s="21">
        <v>4565.17</v>
      </c>
      <c r="Y234" s="9">
        <f t="shared" si="31"/>
        <v>4251.9139999999998</v>
      </c>
    </row>
    <row r="235" spans="1:25" ht="15" thickBot="1" x14ac:dyDescent="0.4">
      <c r="A235" s="8">
        <v>235</v>
      </c>
      <c r="B235" s="1"/>
      <c r="C235" s="1"/>
      <c r="D235" s="1"/>
      <c r="E235" s="1"/>
      <c r="F235" s="1"/>
      <c r="G235" s="1" t="s">
        <v>213</v>
      </c>
      <c r="H235" s="1"/>
      <c r="I235" s="1"/>
      <c r="J235" s="13">
        <v>1811.92</v>
      </c>
      <c r="K235" s="13">
        <v>840</v>
      </c>
      <c r="L235" s="13">
        <v>1514.88</v>
      </c>
      <c r="M235" s="13">
        <v>731</v>
      </c>
      <c r="N235" s="13">
        <v>1151.3</v>
      </c>
      <c r="O235" s="13">
        <v>1315</v>
      </c>
      <c r="P235" s="13">
        <v>1092.1099999999999</v>
      </c>
      <c r="Q235" s="13">
        <v>1389.5</v>
      </c>
      <c r="R235" s="13">
        <v>923.37</v>
      </c>
      <c r="S235" s="13">
        <v>1250.55</v>
      </c>
      <c r="T235" s="13">
        <v>249.7</v>
      </c>
      <c r="U235" s="13">
        <v>456.55</v>
      </c>
      <c r="V235" s="13">
        <v>1131.45</v>
      </c>
      <c r="W235" s="27">
        <v>1293.9000000000001</v>
      </c>
      <c r="Y235" s="9">
        <f t="shared" si="31"/>
        <v>1298.7159999999999</v>
      </c>
    </row>
    <row r="236" spans="1:25" ht="15.5" thickTop="1" thickBot="1" x14ac:dyDescent="0.4">
      <c r="A236" s="30">
        <v>236</v>
      </c>
      <c r="B236" s="31"/>
      <c r="C236" s="31"/>
      <c r="D236" s="31"/>
      <c r="E236" s="31"/>
      <c r="F236" s="31" t="s">
        <v>214</v>
      </c>
      <c r="G236" s="31"/>
      <c r="H236" s="31"/>
      <c r="I236" s="31"/>
      <c r="J236" s="32">
        <f t="shared" ref="J236:U236" si="40">ROUND(SUM(J233:J235),5)</f>
        <v>6257.96</v>
      </c>
      <c r="K236" s="32">
        <f t="shared" si="40"/>
        <v>3840</v>
      </c>
      <c r="L236" s="32">
        <f t="shared" si="40"/>
        <v>5925.95</v>
      </c>
      <c r="M236" s="32">
        <f t="shared" si="40"/>
        <v>5237.8500000000004</v>
      </c>
      <c r="N236" s="32">
        <f t="shared" si="40"/>
        <v>5574.85</v>
      </c>
      <c r="O236" s="32">
        <f t="shared" si="40"/>
        <v>5615</v>
      </c>
      <c r="P236" s="32">
        <f t="shared" si="40"/>
        <v>5261.17</v>
      </c>
      <c r="Q236" s="32">
        <f t="shared" si="40"/>
        <v>5690.19</v>
      </c>
      <c r="R236" s="32">
        <f t="shared" si="40"/>
        <v>4733.22</v>
      </c>
      <c r="S236" s="32">
        <f t="shared" si="40"/>
        <v>5551.24</v>
      </c>
      <c r="T236" s="32">
        <f t="shared" si="40"/>
        <v>1633.53</v>
      </c>
      <c r="U236" s="32">
        <f t="shared" si="40"/>
        <v>2212.9299999999998</v>
      </c>
      <c r="V236" s="32">
        <f t="shared" ref="V236:W236" si="41">ROUND(SUM(V233:V235),5)</f>
        <v>5432.14</v>
      </c>
      <c r="W236" s="33">
        <f t="shared" si="41"/>
        <v>5859.07</v>
      </c>
      <c r="Y236" s="9">
        <f t="shared" si="31"/>
        <v>5550.63</v>
      </c>
    </row>
    <row r="237" spans="1:25" ht="15" thickTop="1" x14ac:dyDescent="0.35">
      <c r="A237" s="8">
        <v>237</v>
      </c>
      <c r="B237" s="1"/>
      <c r="C237" s="1"/>
      <c r="D237" s="1"/>
      <c r="E237" s="1"/>
      <c r="F237" s="1" t="s">
        <v>215</v>
      </c>
      <c r="G237" s="1"/>
      <c r="H237" s="1"/>
      <c r="I237" s="1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21"/>
      <c r="Y237" s="9"/>
    </row>
    <row r="238" spans="1:25" x14ac:dyDescent="0.35">
      <c r="A238" s="8">
        <v>238</v>
      </c>
      <c r="B238" s="1"/>
      <c r="C238" s="1"/>
      <c r="D238" s="1"/>
      <c r="E238" s="1"/>
      <c r="F238" s="1"/>
      <c r="G238" s="1" t="s">
        <v>216</v>
      </c>
      <c r="H238" s="1"/>
      <c r="I238" s="1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21"/>
      <c r="Y238" s="9"/>
    </row>
    <row r="239" spans="1:25" x14ac:dyDescent="0.35">
      <c r="A239" s="8">
        <v>239</v>
      </c>
      <c r="B239" s="1"/>
      <c r="C239" s="1"/>
      <c r="D239" s="1"/>
      <c r="E239" s="1"/>
      <c r="F239" s="1"/>
      <c r="G239" s="1"/>
      <c r="H239" s="1" t="s">
        <v>217</v>
      </c>
      <c r="I239" s="1"/>
      <c r="J239" s="12">
        <v>4319.58</v>
      </c>
      <c r="K239" s="12">
        <v>990</v>
      </c>
      <c r="L239" s="12">
        <v>4112.51</v>
      </c>
      <c r="M239" s="12">
        <v>0</v>
      </c>
      <c r="N239" s="12">
        <v>4484.26</v>
      </c>
      <c r="O239" s="12">
        <v>4480</v>
      </c>
      <c r="P239" s="12">
        <v>3244.38</v>
      </c>
      <c r="Q239" s="12">
        <v>0</v>
      </c>
      <c r="R239" s="12">
        <v>3978.85</v>
      </c>
      <c r="S239" s="12">
        <v>5098.58</v>
      </c>
      <c r="T239" s="12">
        <v>113.97</v>
      </c>
      <c r="U239" s="12">
        <v>1374.88</v>
      </c>
      <c r="V239" s="12">
        <v>3437.18</v>
      </c>
      <c r="W239" s="22"/>
      <c r="Y239" s="9">
        <f t="shared" si="31"/>
        <v>4027.9159999999997</v>
      </c>
    </row>
    <row r="240" spans="1:25" x14ac:dyDescent="0.35">
      <c r="A240" s="8">
        <v>240</v>
      </c>
      <c r="B240" s="1"/>
      <c r="C240" s="1"/>
      <c r="D240" s="1"/>
      <c r="E240" s="1"/>
      <c r="F240" s="1"/>
      <c r="G240" s="1"/>
      <c r="H240" s="1" t="s">
        <v>218</v>
      </c>
      <c r="I240" s="1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22"/>
      <c r="Y240" s="9"/>
    </row>
    <row r="241" spans="1:25" x14ac:dyDescent="0.35">
      <c r="A241" s="8">
        <v>241</v>
      </c>
      <c r="B241" s="1"/>
      <c r="C241" s="1"/>
      <c r="D241" s="1"/>
      <c r="E241" s="1"/>
      <c r="F241" s="1"/>
      <c r="G241" s="1"/>
      <c r="H241" s="1"/>
      <c r="I241" s="1" t="s">
        <v>219</v>
      </c>
      <c r="J241" s="12">
        <v>15174.65</v>
      </c>
      <c r="K241" s="12">
        <v>0</v>
      </c>
      <c r="L241" s="12">
        <v>13964</v>
      </c>
      <c r="M241" s="12">
        <v>0</v>
      </c>
      <c r="N241" s="12">
        <v>17134.73</v>
      </c>
      <c r="O241" s="12">
        <v>0</v>
      </c>
      <c r="P241" s="12">
        <v>4085.04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22"/>
      <c r="Y241" s="9">
        <f t="shared" si="31"/>
        <v>10071.684000000001</v>
      </c>
    </row>
    <row r="242" spans="1:25" x14ac:dyDescent="0.35">
      <c r="A242" s="8">
        <v>242</v>
      </c>
      <c r="B242" s="1"/>
      <c r="C242" s="1"/>
      <c r="D242" s="1"/>
      <c r="E242" s="1"/>
      <c r="F242" s="1"/>
      <c r="G242" s="1"/>
      <c r="H242" s="1"/>
      <c r="I242" s="1" t="s">
        <v>220</v>
      </c>
      <c r="J242" s="12">
        <v>3769.78</v>
      </c>
      <c r="K242" s="12">
        <v>0</v>
      </c>
      <c r="L242" s="12">
        <v>2171.0700000000002</v>
      </c>
      <c r="M242" s="12">
        <v>0</v>
      </c>
      <c r="N242" s="12">
        <v>5255.86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22"/>
      <c r="Y242" s="9">
        <f t="shared" si="31"/>
        <v>2239.3419999999996</v>
      </c>
    </row>
    <row r="243" spans="1:25" x14ac:dyDescent="0.35">
      <c r="A243" s="8">
        <v>243</v>
      </c>
      <c r="B243" s="1"/>
      <c r="C243" s="1"/>
      <c r="D243" s="1"/>
      <c r="E243" s="1"/>
      <c r="F243" s="1"/>
      <c r="G243" s="1"/>
      <c r="H243" s="1"/>
      <c r="I243" s="1" t="s">
        <v>221</v>
      </c>
      <c r="J243" s="12">
        <v>0</v>
      </c>
      <c r="K243" s="12">
        <v>0</v>
      </c>
      <c r="L243" s="12">
        <v>0</v>
      </c>
      <c r="M243" s="12">
        <v>0</v>
      </c>
      <c r="N243" s="12">
        <v>192.93</v>
      </c>
      <c r="O243" s="12">
        <v>0</v>
      </c>
      <c r="P243" s="12">
        <v>49892.959999999999</v>
      </c>
      <c r="Q243" s="12">
        <v>0</v>
      </c>
      <c r="R243" s="12">
        <v>38059.72</v>
      </c>
      <c r="S243" s="12">
        <v>0</v>
      </c>
      <c r="T243" s="12">
        <v>5322.84</v>
      </c>
      <c r="U243" s="12">
        <v>5240.55</v>
      </c>
      <c r="V243" s="12">
        <v>11229.75</v>
      </c>
      <c r="W243" s="22"/>
      <c r="Y243" s="9">
        <f t="shared" si="31"/>
        <v>17629.121999999999</v>
      </c>
    </row>
    <row r="244" spans="1:25" x14ac:dyDescent="0.35">
      <c r="A244" s="8">
        <v>244</v>
      </c>
      <c r="B244" s="1"/>
      <c r="C244" s="1"/>
      <c r="D244" s="1"/>
      <c r="E244" s="1"/>
      <c r="F244" s="1"/>
      <c r="G244" s="1"/>
      <c r="H244" s="1"/>
      <c r="I244" s="1" t="s">
        <v>222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19486.89</v>
      </c>
      <c r="Q244" s="12">
        <v>0</v>
      </c>
      <c r="R244" s="12">
        <v>9488.39</v>
      </c>
      <c r="S244" s="12">
        <v>0</v>
      </c>
      <c r="T244" s="12">
        <v>925.3</v>
      </c>
      <c r="U244" s="12">
        <v>3332.7</v>
      </c>
      <c r="V244" s="12">
        <v>8093.7</v>
      </c>
      <c r="W244" s="22"/>
      <c r="Y244" s="9">
        <f t="shared" si="31"/>
        <v>5795.0559999999996</v>
      </c>
    </row>
    <row r="245" spans="1:25" x14ac:dyDescent="0.35">
      <c r="A245" s="8">
        <v>245</v>
      </c>
      <c r="B245" s="1"/>
      <c r="C245" s="1"/>
      <c r="D245" s="1"/>
      <c r="E245" s="1"/>
      <c r="F245" s="1"/>
      <c r="G245" s="1"/>
      <c r="H245" s="1"/>
      <c r="I245" s="1" t="s">
        <v>223</v>
      </c>
      <c r="J245" s="12">
        <v>3415.1</v>
      </c>
      <c r="K245" s="12">
        <v>0</v>
      </c>
      <c r="L245" s="12">
        <v>2747.7</v>
      </c>
      <c r="M245" s="12">
        <v>0</v>
      </c>
      <c r="N245" s="12">
        <v>3053.68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22"/>
      <c r="Y245" s="9">
        <f t="shared" si="31"/>
        <v>1843.2959999999998</v>
      </c>
    </row>
    <row r="246" spans="1:25" x14ac:dyDescent="0.35">
      <c r="A246" s="8">
        <v>246</v>
      </c>
      <c r="B246" s="1"/>
      <c r="C246" s="1"/>
      <c r="D246" s="1"/>
      <c r="E246" s="1"/>
      <c r="F246" s="1"/>
      <c r="G246" s="1"/>
      <c r="H246" s="1"/>
      <c r="I246" s="1" t="s">
        <v>224</v>
      </c>
      <c r="J246" s="12">
        <v>1073.6300000000001</v>
      </c>
      <c r="K246" s="12">
        <v>0</v>
      </c>
      <c r="L246" s="12">
        <v>218.83</v>
      </c>
      <c r="M246" s="12">
        <v>0</v>
      </c>
      <c r="N246" s="12">
        <v>313.11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22"/>
      <c r="Y246" s="9">
        <f t="shared" si="31"/>
        <v>321.11400000000003</v>
      </c>
    </row>
    <row r="247" spans="1:25" x14ac:dyDescent="0.35">
      <c r="A247" s="8">
        <v>247</v>
      </c>
      <c r="B247" s="1"/>
      <c r="C247" s="1"/>
      <c r="D247" s="1"/>
      <c r="E247" s="1"/>
      <c r="F247" s="1"/>
      <c r="G247" s="1"/>
      <c r="H247" s="1"/>
      <c r="I247" s="1" t="s">
        <v>225</v>
      </c>
      <c r="J247" s="12">
        <v>1501.58</v>
      </c>
      <c r="K247" s="12">
        <v>0</v>
      </c>
      <c r="L247" s="12">
        <v>1168.98</v>
      </c>
      <c r="M247" s="12">
        <v>0</v>
      </c>
      <c r="N247" s="12">
        <v>306.05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22"/>
      <c r="Y247" s="9">
        <f t="shared" si="31"/>
        <v>595.322</v>
      </c>
    </row>
    <row r="248" spans="1:25" ht="15" thickBot="1" x14ac:dyDescent="0.4">
      <c r="A248" s="8">
        <v>248</v>
      </c>
      <c r="B248" s="1"/>
      <c r="C248" s="1"/>
      <c r="D248" s="1"/>
      <c r="E248" s="1"/>
      <c r="F248" s="1"/>
      <c r="G248" s="1"/>
      <c r="H248" s="1"/>
      <c r="I248" s="1" t="s">
        <v>226</v>
      </c>
      <c r="J248" s="13">
        <v>3532.06</v>
      </c>
      <c r="K248" s="13">
        <v>0</v>
      </c>
      <c r="L248" s="13">
        <v>670.09</v>
      </c>
      <c r="M248" s="13">
        <v>0</v>
      </c>
      <c r="N248" s="13">
        <v>1213.18</v>
      </c>
      <c r="O248" s="13">
        <v>0</v>
      </c>
      <c r="P248" s="13">
        <v>1962.4</v>
      </c>
      <c r="Q248" s="13">
        <v>0</v>
      </c>
      <c r="R248" s="13">
        <v>1947.22</v>
      </c>
      <c r="S248" s="13">
        <v>0</v>
      </c>
      <c r="T248" s="13">
        <v>1277.97</v>
      </c>
      <c r="U248" s="13">
        <v>952.2</v>
      </c>
      <c r="V248" s="13">
        <v>1428.3</v>
      </c>
      <c r="W248" s="23"/>
      <c r="Y248" s="9">
        <f t="shared" si="31"/>
        <v>1864.9899999999998</v>
      </c>
    </row>
    <row r="249" spans="1:25" x14ac:dyDescent="0.35">
      <c r="A249" s="8">
        <v>249</v>
      </c>
      <c r="B249" s="1"/>
      <c r="C249" s="1"/>
      <c r="D249" s="1"/>
      <c r="E249" s="1"/>
      <c r="F249" s="1"/>
      <c r="G249" s="1"/>
      <c r="H249" s="1" t="s">
        <v>227</v>
      </c>
      <c r="I249" s="1"/>
      <c r="J249" s="12">
        <f t="shared" ref="J249:W249" si="42">ROUND(SUM(J240:J248),5)</f>
        <v>28466.799999999999</v>
      </c>
      <c r="K249" s="12">
        <f t="shared" si="42"/>
        <v>0</v>
      </c>
      <c r="L249" s="12">
        <f t="shared" si="42"/>
        <v>20940.669999999998</v>
      </c>
      <c r="M249" s="12">
        <f t="shared" si="42"/>
        <v>0</v>
      </c>
      <c r="N249" s="12">
        <f t="shared" si="42"/>
        <v>27469.54</v>
      </c>
      <c r="O249" s="12">
        <f t="shared" si="42"/>
        <v>0</v>
      </c>
      <c r="P249" s="12">
        <f t="shared" si="42"/>
        <v>75427.289999999994</v>
      </c>
      <c r="Q249" s="12">
        <f t="shared" si="42"/>
        <v>0</v>
      </c>
      <c r="R249" s="12">
        <f t="shared" si="42"/>
        <v>49495.33</v>
      </c>
      <c r="S249" s="12">
        <f t="shared" si="42"/>
        <v>0</v>
      </c>
      <c r="T249" s="12">
        <f t="shared" si="42"/>
        <v>7526.11</v>
      </c>
      <c r="U249" s="12">
        <f t="shared" si="42"/>
        <v>9525.4500000000007</v>
      </c>
      <c r="V249" s="12">
        <f t="shared" si="42"/>
        <v>20751.75</v>
      </c>
      <c r="W249" s="21">
        <f t="shared" si="42"/>
        <v>0</v>
      </c>
      <c r="Y249" s="9">
        <f t="shared" si="31"/>
        <v>40359.925999999999</v>
      </c>
    </row>
    <row r="250" spans="1:25" x14ac:dyDescent="0.35">
      <c r="A250" s="8">
        <v>250</v>
      </c>
      <c r="B250" s="1"/>
      <c r="C250" s="1"/>
      <c r="D250" s="1"/>
      <c r="E250" s="1"/>
      <c r="F250" s="1"/>
      <c r="G250" s="1"/>
      <c r="H250" s="1" t="s">
        <v>228</v>
      </c>
      <c r="I250" s="1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21"/>
      <c r="Y250" s="9"/>
    </row>
    <row r="251" spans="1:25" x14ac:dyDescent="0.35">
      <c r="A251" s="8">
        <v>251</v>
      </c>
      <c r="B251" s="1"/>
      <c r="C251" s="1"/>
      <c r="D251" s="1"/>
      <c r="E251" s="1"/>
      <c r="F251" s="1"/>
      <c r="G251" s="1"/>
      <c r="H251" s="1"/>
      <c r="I251" s="1" t="s">
        <v>229</v>
      </c>
      <c r="J251" s="12">
        <v>2488.62</v>
      </c>
      <c r="K251" s="12">
        <v>0</v>
      </c>
      <c r="L251" s="12">
        <v>4393.4799999999996</v>
      </c>
      <c r="M251" s="12">
        <v>0</v>
      </c>
      <c r="N251" s="12">
        <v>2624.3</v>
      </c>
      <c r="O251" s="12">
        <v>0</v>
      </c>
      <c r="P251" s="12">
        <v>1513.72</v>
      </c>
      <c r="Q251" s="12">
        <v>0</v>
      </c>
      <c r="R251" s="12">
        <v>6227.99</v>
      </c>
      <c r="S251" s="12">
        <v>0</v>
      </c>
      <c r="T251" s="12">
        <v>806.01</v>
      </c>
      <c r="U251" s="12">
        <v>3743.25</v>
      </c>
      <c r="V251" s="12">
        <v>8983.7999999999993</v>
      </c>
      <c r="W251" s="22"/>
      <c r="Y251" s="9">
        <f t="shared" si="31"/>
        <v>3449.6220000000003</v>
      </c>
    </row>
    <row r="252" spans="1:25" x14ac:dyDescent="0.35">
      <c r="A252" s="8">
        <v>252</v>
      </c>
      <c r="B252" s="1"/>
      <c r="C252" s="1"/>
      <c r="D252" s="1"/>
      <c r="E252" s="1"/>
      <c r="F252" s="1"/>
      <c r="G252" s="1"/>
      <c r="H252" s="1"/>
      <c r="I252" s="1" t="s">
        <v>230</v>
      </c>
      <c r="J252" s="12">
        <v>921.65</v>
      </c>
      <c r="K252" s="12">
        <v>0</v>
      </c>
      <c r="L252" s="12">
        <v>629.45000000000005</v>
      </c>
      <c r="M252" s="12">
        <v>0</v>
      </c>
      <c r="N252" s="12">
        <v>189.91</v>
      </c>
      <c r="O252" s="12">
        <v>0</v>
      </c>
      <c r="P252" s="12">
        <v>340.7</v>
      </c>
      <c r="Q252" s="12">
        <v>0</v>
      </c>
      <c r="R252" s="12">
        <v>301.42</v>
      </c>
      <c r="S252" s="12">
        <v>0</v>
      </c>
      <c r="T252" s="12">
        <v>187.66</v>
      </c>
      <c r="U252" s="12">
        <v>748.65</v>
      </c>
      <c r="V252" s="12">
        <v>1497.3</v>
      </c>
      <c r="W252" s="22"/>
      <c r="Y252" s="9">
        <f t="shared" si="31"/>
        <v>476.62600000000003</v>
      </c>
    </row>
    <row r="253" spans="1:25" x14ac:dyDescent="0.35">
      <c r="A253" s="8">
        <v>253</v>
      </c>
      <c r="B253" s="1"/>
      <c r="C253" s="1"/>
      <c r="D253" s="1"/>
      <c r="E253" s="1"/>
      <c r="F253" s="1"/>
      <c r="G253" s="1"/>
      <c r="H253" s="1"/>
      <c r="I253" s="1" t="s">
        <v>231</v>
      </c>
      <c r="J253" s="12">
        <v>1885.18</v>
      </c>
      <c r="K253" s="12">
        <v>0</v>
      </c>
      <c r="L253" s="12">
        <v>1614.06</v>
      </c>
      <c r="M253" s="12">
        <v>0</v>
      </c>
      <c r="N253" s="12">
        <v>2577.12</v>
      </c>
      <c r="O253" s="12">
        <v>0</v>
      </c>
      <c r="P253" s="12">
        <v>909.73</v>
      </c>
      <c r="Q253" s="12">
        <v>0</v>
      </c>
      <c r="R253" s="12">
        <v>551.29999999999995</v>
      </c>
      <c r="S253" s="12">
        <v>0</v>
      </c>
      <c r="T253" s="12">
        <v>1104.56</v>
      </c>
      <c r="U253" s="12">
        <v>3073.95</v>
      </c>
      <c r="V253" s="12">
        <v>5123.25</v>
      </c>
      <c r="W253" s="22"/>
      <c r="Y253" s="9">
        <f t="shared" si="31"/>
        <v>1507.4780000000001</v>
      </c>
    </row>
    <row r="254" spans="1:25" x14ac:dyDescent="0.35">
      <c r="A254" s="8">
        <v>254</v>
      </c>
      <c r="B254" s="1"/>
      <c r="C254" s="1"/>
      <c r="D254" s="1"/>
      <c r="E254" s="1"/>
      <c r="F254" s="1"/>
      <c r="G254" s="1"/>
      <c r="H254" s="1"/>
      <c r="I254" s="1" t="s">
        <v>232</v>
      </c>
      <c r="J254" s="12">
        <v>1802.54</v>
      </c>
      <c r="K254" s="12">
        <v>0</v>
      </c>
      <c r="L254" s="12">
        <v>762.23</v>
      </c>
      <c r="M254" s="12">
        <v>0</v>
      </c>
      <c r="N254" s="12">
        <v>974.9</v>
      </c>
      <c r="O254" s="12">
        <v>0</v>
      </c>
      <c r="P254" s="12">
        <v>720.35</v>
      </c>
      <c r="Q254" s="12">
        <v>0</v>
      </c>
      <c r="R254" s="12">
        <v>1887.65</v>
      </c>
      <c r="S254" s="12">
        <v>0</v>
      </c>
      <c r="T254" s="12">
        <v>319.27</v>
      </c>
      <c r="U254" s="12">
        <v>1497.3</v>
      </c>
      <c r="V254" s="12">
        <v>2245.9499999999998</v>
      </c>
      <c r="W254" s="22"/>
      <c r="Y254" s="9">
        <f t="shared" si="31"/>
        <v>1229.5340000000001</v>
      </c>
    </row>
    <row r="255" spans="1:25" x14ac:dyDescent="0.35">
      <c r="A255" s="8">
        <v>255</v>
      </c>
      <c r="B255" s="1"/>
      <c r="C255" s="1"/>
      <c r="D255" s="1"/>
      <c r="E255" s="1"/>
      <c r="F255" s="1"/>
      <c r="G255" s="1"/>
      <c r="H255" s="1"/>
      <c r="I255" s="1" t="s">
        <v>233</v>
      </c>
      <c r="J255" s="12">
        <v>676.83</v>
      </c>
      <c r="K255" s="12">
        <v>0</v>
      </c>
      <c r="L255" s="12">
        <v>261.17</v>
      </c>
      <c r="M255" s="12">
        <v>0</v>
      </c>
      <c r="N255" s="12">
        <v>476.49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748.65</v>
      </c>
      <c r="V255" s="12">
        <v>2245.9499999999998</v>
      </c>
      <c r="W255" s="22"/>
      <c r="Y255" s="9">
        <f t="shared" si="31"/>
        <v>282.89800000000002</v>
      </c>
    </row>
    <row r="256" spans="1:25" x14ac:dyDescent="0.35">
      <c r="A256" s="8">
        <v>256</v>
      </c>
      <c r="B256" s="1"/>
      <c r="C256" s="1"/>
      <c r="D256" s="1"/>
      <c r="E256" s="1"/>
      <c r="F256" s="1"/>
      <c r="G256" s="1"/>
      <c r="H256" s="1"/>
      <c r="I256" s="1" t="s">
        <v>234</v>
      </c>
      <c r="J256" s="12">
        <v>1387.46</v>
      </c>
      <c r="K256" s="12">
        <v>0</v>
      </c>
      <c r="L256" s="12">
        <v>1783.37</v>
      </c>
      <c r="M256" s="12">
        <v>0</v>
      </c>
      <c r="N256" s="12">
        <v>878.9</v>
      </c>
      <c r="O256" s="12">
        <v>0</v>
      </c>
      <c r="P256" s="12">
        <v>0</v>
      </c>
      <c r="Q256" s="12">
        <v>0</v>
      </c>
      <c r="R256" s="12">
        <v>2024</v>
      </c>
      <c r="S256" s="12">
        <v>0</v>
      </c>
      <c r="T256" s="12">
        <v>165.02</v>
      </c>
      <c r="U256" s="12">
        <v>2245.9499999999998</v>
      </c>
      <c r="V256" s="12">
        <v>5240.55</v>
      </c>
      <c r="W256" s="22"/>
      <c r="Y256" s="9">
        <f t="shared" si="31"/>
        <v>1214.7459999999999</v>
      </c>
    </row>
    <row r="257" spans="1:25" x14ac:dyDescent="0.35">
      <c r="A257" s="8">
        <v>257</v>
      </c>
      <c r="B257" s="1"/>
      <c r="C257" s="1"/>
      <c r="D257" s="1"/>
      <c r="E257" s="1"/>
      <c r="F257" s="1"/>
      <c r="G257" s="1"/>
      <c r="H257" s="1"/>
      <c r="I257" s="1" t="s">
        <v>235</v>
      </c>
      <c r="J257" s="12">
        <v>462.41</v>
      </c>
      <c r="K257" s="12">
        <v>0</v>
      </c>
      <c r="L257" s="12">
        <v>0</v>
      </c>
      <c r="M257" s="12">
        <v>0</v>
      </c>
      <c r="N257" s="12">
        <v>262.73</v>
      </c>
      <c r="O257" s="12">
        <v>0</v>
      </c>
      <c r="P257" s="12">
        <v>601.69000000000005</v>
      </c>
      <c r="Q257" s="12">
        <v>0</v>
      </c>
      <c r="R257" s="12">
        <v>592.85</v>
      </c>
      <c r="S257" s="12">
        <v>0</v>
      </c>
      <c r="T257" s="12">
        <v>0</v>
      </c>
      <c r="U257" s="12">
        <v>0</v>
      </c>
      <c r="V257" s="12">
        <v>0</v>
      </c>
      <c r="W257" s="22"/>
      <c r="Y257" s="9">
        <f t="shared" si="31"/>
        <v>383.93600000000004</v>
      </c>
    </row>
    <row r="258" spans="1:25" x14ac:dyDescent="0.35">
      <c r="A258" s="8">
        <v>258</v>
      </c>
      <c r="B258" s="1"/>
      <c r="C258" s="1"/>
      <c r="D258" s="1"/>
      <c r="E258" s="1"/>
      <c r="F258" s="1"/>
      <c r="G258" s="1"/>
      <c r="H258" s="1"/>
      <c r="I258" s="1" t="s">
        <v>236</v>
      </c>
      <c r="J258" s="12">
        <v>3852.17</v>
      </c>
      <c r="K258" s="12">
        <v>0</v>
      </c>
      <c r="L258" s="12">
        <v>1708.98</v>
      </c>
      <c r="M258" s="12">
        <v>0</v>
      </c>
      <c r="N258" s="12">
        <v>2103.64</v>
      </c>
      <c r="O258" s="12">
        <v>0</v>
      </c>
      <c r="P258" s="12">
        <v>1300.8599999999999</v>
      </c>
      <c r="Q258" s="12">
        <v>0</v>
      </c>
      <c r="R258" s="12">
        <v>0</v>
      </c>
      <c r="S258" s="12">
        <v>0</v>
      </c>
      <c r="T258" s="12">
        <v>1065.73</v>
      </c>
      <c r="U258" s="12">
        <v>1497.3</v>
      </c>
      <c r="V258" s="12">
        <v>2994.6</v>
      </c>
      <c r="W258" s="22"/>
      <c r="Y258" s="9">
        <f t="shared" si="31"/>
        <v>1793.1299999999999</v>
      </c>
    </row>
    <row r="259" spans="1:25" x14ac:dyDescent="0.35">
      <c r="A259" s="8">
        <v>259</v>
      </c>
      <c r="B259" s="1"/>
      <c r="C259" s="1"/>
      <c r="D259" s="1"/>
      <c r="E259" s="1"/>
      <c r="F259" s="1"/>
      <c r="G259" s="1"/>
      <c r="H259" s="1"/>
      <c r="I259" s="1" t="s">
        <v>237</v>
      </c>
      <c r="J259" s="12">
        <v>809.1</v>
      </c>
      <c r="K259" s="12">
        <v>0</v>
      </c>
      <c r="L259" s="12">
        <v>1141.8399999999999</v>
      </c>
      <c r="M259" s="12">
        <v>0</v>
      </c>
      <c r="N259" s="12">
        <v>1688.94</v>
      </c>
      <c r="O259" s="12">
        <v>0</v>
      </c>
      <c r="P259" s="12">
        <v>726.01</v>
      </c>
      <c r="Q259" s="12">
        <v>0</v>
      </c>
      <c r="R259" s="12">
        <v>1029.75</v>
      </c>
      <c r="S259" s="12">
        <v>0</v>
      </c>
      <c r="T259" s="12">
        <v>0</v>
      </c>
      <c r="U259" s="12">
        <v>1497.3</v>
      </c>
      <c r="V259" s="12">
        <v>2245.9499999999998</v>
      </c>
      <c r="W259" s="22"/>
      <c r="Y259" s="9">
        <f t="shared" si="31"/>
        <v>1079.1280000000002</v>
      </c>
    </row>
    <row r="260" spans="1:25" x14ac:dyDescent="0.35">
      <c r="A260" s="8">
        <v>260</v>
      </c>
      <c r="B260" s="1"/>
      <c r="C260" s="1"/>
      <c r="D260" s="1"/>
      <c r="E260" s="1"/>
      <c r="F260" s="1"/>
      <c r="G260" s="1"/>
      <c r="H260" s="1"/>
      <c r="I260" s="1" t="s">
        <v>238</v>
      </c>
      <c r="J260" s="12">
        <v>0</v>
      </c>
      <c r="K260" s="12">
        <v>0</v>
      </c>
      <c r="L260" s="12">
        <v>0</v>
      </c>
      <c r="M260" s="12">
        <v>0</v>
      </c>
      <c r="N260" s="12">
        <v>265.95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22"/>
      <c r="Y260" s="9">
        <f t="shared" si="31"/>
        <v>53.19</v>
      </c>
    </row>
    <row r="261" spans="1:25" x14ac:dyDescent="0.35">
      <c r="A261" s="8">
        <v>261</v>
      </c>
      <c r="B261" s="1"/>
      <c r="C261" s="1"/>
      <c r="D261" s="1"/>
      <c r="E261" s="1"/>
      <c r="F261" s="1"/>
      <c r="G261" s="1"/>
      <c r="H261" s="1"/>
      <c r="I261" s="1" t="s">
        <v>239</v>
      </c>
      <c r="J261" s="12">
        <v>2248.58</v>
      </c>
      <c r="K261" s="12">
        <v>0</v>
      </c>
      <c r="L261" s="12">
        <v>2414.64</v>
      </c>
      <c r="M261" s="12">
        <v>0</v>
      </c>
      <c r="N261" s="12">
        <v>2565.84</v>
      </c>
      <c r="O261" s="12">
        <v>0</v>
      </c>
      <c r="P261" s="12">
        <v>4372.6400000000003</v>
      </c>
      <c r="Q261" s="12">
        <v>0</v>
      </c>
      <c r="R261" s="12">
        <v>3688.82</v>
      </c>
      <c r="S261" s="12">
        <v>0</v>
      </c>
      <c r="T261" s="12">
        <v>1028.33</v>
      </c>
      <c r="U261" s="12">
        <v>2380.5</v>
      </c>
      <c r="V261" s="12">
        <v>5237.1000000000004</v>
      </c>
      <c r="W261" s="22"/>
      <c r="Y261" s="9">
        <f t="shared" si="31"/>
        <v>3058.1040000000003</v>
      </c>
    </row>
    <row r="262" spans="1:25" x14ac:dyDescent="0.35">
      <c r="A262" s="8">
        <v>262</v>
      </c>
      <c r="B262" s="1"/>
      <c r="C262" s="1"/>
      <c r="D262" s="1"/>
      <c r="E262" s="1"/>
      <c r="F262" s="1"/>
      <c r="G262" s="1"/>
      <c r="H262" s="1"/>
      <c r="I262" s="1" t="s">
        <v>240</v>
      </c>
      <c r="J262" s="12">
        <v>168.31</v>
      </c>
      <c r="K262" s="12">
        <v>0</v>
      </c>
      <c r="L262" s="12">
        <v>484.42</v>
      </c>
      <c r="M262" s="12">
        <v>0</v>
      </c>
      <c r="N262" s="12">
        <v>822.49</v>
      </c>
      <c r="O262" s="12">
        <v>0</v>
      </c>
      <c r="P262" s="12">
        <v>0</v>
      </c>
      <c r="Q262" s="12">
        <v>0</v>
      </c>
      <c r="R262" s="12">
        <v>405.31</v>
      </c>
      <c r="S262" s="12">
        <v>0</v>
      </c>
      <c r="T262" s="12">
        <v>380.6</v>
      </c>
      <c r="U262" s="12">
        <v>476.1</v>
      </c>
      <c r="V262" s="12">
        <v>476.1</v>
      </c>
      <c r="W262" s="22"/>
      <c r="Y262" s="9">
        <f t="shared" si="31"/>
        <v>376.10599999999999</v>
      </c>
    </row>
    <row r="263" spans="1:25" x14ac:dyDescent="0.35">
      <c r="A263" s="8">
        <v>263</v>
      </c>
      <c r="B263" s="1"/>
      <c r="C263" s="1"/>
      <c r="D263" s="1"/>
      <c r="E263" s="1"/>
      <c r="F263" s="1"/>
      <c r="G263" s="1"/>
      <c r="H263" s="1"/>
      <c r="I263" s="1" t="s">
        <v>241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22"/>
      <c r="Y263" s="9">
        <f t="shared" si="31"/>
        <v>0</v>
      </c>
    </row>
    <row r="264" spans="1:25" x14ac:dyDescent="0.35">
      <c r="A264" s="8">
        <v>264</v>
      </c>
      <c r="B264" s="1"/>
      <c r="C264" s="1"/>
      <c r="D264" s="1"/>
      <c r="E264" s="1"/>
      <c r="F264" s="1"/>
      <c r="G264" s="1"/>
      <c r="H264" s="1"/>
      <c r="I264" s="1" t="s">
        <v>242</v>
      </c>
      <c r="J264" s="12">
        <v>6586.46</v>
      </c>
      <c r="K264" s="12">
        <v>0</v>
      </c>
      <c r="L264" s="12">
        <v>12735.26</v>
      </c>
      <c r="M264" s="12">
        <v>0</v>
      </c>
      <c r="N264" s="12">
        <v>8540.06</v>
      </c>
      <c r="O264" s="12">
        <v>0</v>
      </c>
      <c r="P264" s="12">
        <v>5931.25</v>
      </c>
      <c r="Q264" s="12">
        <v>0</v>
      </c>
      <c r="R264" s="12">
        <v>3947.05</v>
      </c>
      <c r="S264" s="12">
        <v>0</v>
      </c>
      <c r="T264" s="12">
        <v>0</v>
      </c>
      <c r="U264" s="12">
        <v>2994.6</v>
      </c>
      <c r="V264" s="12">
        <v>8235.15</v>
      </c>
      <c r="W264" s="22"/>
      <c r="Y264" s="9">
        <f t="shared" si="31"/>
        <v>7548.0160000000005</v>
      </c>
    </row>
    <row r="265" spans="1:25" x14ac:dyDescent="0.35">
      <c r="A265" s="8">
        <v>265</v>
      </c>
      <c r="B265" s="1"/>
      <c r="C265" s="1"/>
      <c r="D265" s="1"/>
      <c r="E265" s="1"/>
      <c r="F265" s="1"/>
      <c r="G265" s="1"/>
      <c r="H265" s="1"/>
      <c r="I265" s="1" t="s">
        <v>243</v>
      </c>
      <c r="J265" s="12">
        <v>0</v>
      </c>
      <c r="K265" s="12">
        <v>0</v>
      </c>
      <c r="L265" s="12">
        <v>183.68</v>
      </c>
      <c r="M265" s="12">
        <v>0</v>
      </c>
      <c r="N265" s="12">
        <v>4385.51</v>
      </c>
      <c r="O265" s="12">
        <v>0</v>
      </c>
      <c r="P265" s="12">
        <v>14417.57</v>
      </c>
      <c r="Q265" s="12">
        <v>0</v>
      </c>
      <c r="R265" s="12">
        <v>9578.77</v>
      </c>
      <c r="S265" s="12">
        <v>0</v>
      </c>
      <c r="T265" s="12">
        <v>3495.64</v>
      </c>
      <c r="U265" s="12">
        <v>2245.9499999999998</v>
      </c>
      <c r="V265" s="12">
        <v>5240.55</v>
      </c>
      <c r="W265" s="22"/>
      <c r="Y265" s="9">
        <f t="shared" si="31"/>
        <v>5713.1060000000007</v>
      </c>
    </row>
    <row r="266" spans="1:25" x14ac:dyDescent="0.35">
      <c r="A266" s="8">
        <v>266</v>
      </c>
      <c r="B266" s="1"/>
      <c r="C266" s="1"/>
      <c r="D266" s="1"/>
      <c r="E266" s="1"/>
      <c r="F266" s="1"/>
      <c r="G266" s="1"/>
      <c r="H266" s="1"/>
      <c r="I266" s="1" t="s">
        <v>244</v>
      </c>
      <c r="J266" s="12">
        <v>1762.7</v>
      </c>
      <c r="K266" s="12">
        <v>0</v>
      </c>
      <c r="L266" s="12">
        <v>555.82000000000005</v>
      </c>
      <c r="M266" s="12">
        <v>0</v>
      </c>
      <c r="N266" s="12">
        <v>0</v>
      </c>
      <c r="O266" s="12">
        <v>0</v>
      </c>
      <c r="P266" s="12">
        <v>587.12</v>
      </c>
      <c r="Q266" s="12">
        <v>0</v>
      </c>
      <c r="R266" s="12">
        <v>136.06</v>
      </c>
      <c r="S266" s="12">
        <v>0</v>
      </c>
      <c r="T266" s="12">
        <v>235.23</v>
      </c>
      <c r="U266" s="12">
        <v>748.65</v>
      </c>
      <c r="V266" s="12">
        <v>2245.9499999999998</v>
      </c>
      <c r="W266" s="22"/>
      <c r="Y266" s="9">
        <f t="shared" si="31"/>
        <v>608.33999999999992</v>
      </c>
    </row>
    <row r="267" spans="1:25" x14ac:dyDescent="0.35">
      <c r="A267" s="8">
        <v>267</v>
      </c>
      <c r="B267" s="1"/>
      <c r="C267" s="1"/>
      <c r="D267" s="1"/>
      <c r="E267" s="1"/>
      <c r="F267" s="1"/>
      <c r="G267" s="1"/>
      <c r="H267" s="1"/>
      <c r="I267" s="1" t="s">
        <v>245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165.23</v>
      </c>
      <c r="U267" s="12">
        <v>0</v>
      </c>
      <c r="V267" s="12">
        <v>0</v>
      </c>
      <c r="W267" s="22"/>
      <c r="Y267" s="9">
        <f t="shared" si="31"/>
        <v>0</v>
      </c>
    </row>
    <row r="268" spans="1:25" x14ac:dyDescent="0.35">
      <c r="A268" s="8">
        <v>268</v>
      </c>
      <c r="B268" s="1"/>
      <c r="C268" s="1"/>
      <c r="D268" s="1"/>
      <c r="E268" s="1"/>
      <c r="F268" s="1"/>
      <c r="G268" s="1"/>
      <c r="H268" s="1"/>
      <c r="I268" s="1" t="s">
        <v>246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22"/>
      <c r="Y268" s="9">
        <f t="shared" ref="Y268:Y331" si="43">AVERAGE(J268,L268,N268,P268,R268)</f>
        <v>0</v>
      </c>
    </row>
    <row r="269" spans="1:25" x14ac:dyDescent="0.35">
      <c r="A269" s="8">
        <v>269</v>
      </c>
      <c r="B269" s="1"/>
      <c r="C269" s="1"/>
      <c r="D269" s="1"/>
      <c r="E269" s="1"/>
      <c r="F269" s="1"/>
      <c r="G269" s="1"/>
      <c r="H269" s="1"/>
      <c r="I269" s="1" t="s">
        <v>247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22"/>
      <c r="Y269" s="9">
        <f t="shared" si="43"/>
        <v>0</v>
      </c>
    </row>
    <row r="270" spans="1:25" x14ac:dyDescent="0.35">
      <c r="A270" s="8">
        <v>270</v>
      </c>
      <c r="B270" s="1"/>
      <c r="C270" s="1"/>
      <c r="D270" s="1"/>
      <c r="E270" s="1"/>
      <c r="F270" s="1"/>
      <c r="G270" s="1"/>
      <c r="H270" s="1"/>
      <c r="I270" s="1" t="s">
        <v>248</v>
      </c>
      <c r="J270" s="12">
        <v>1054.43</v>
      </c>
      <c r="K270" s="12">
        <v>0</v>
      </c>
      <c r="L270" s="12">
        <v>0</v>
      </c>
      <c r="M270" s="12">
        <v>0</v>
      </c>
      <c r="N270" s="12">
        <v>1599.03</v>
      </c>
      <c r="O270" s="12">
        <v>0</v>
      </c>
      <c r="P270" s="12">
        <v>4755.87</v>
      </c>
      <c r="Q270" s="12">
        <v>0</v>
      </c>
      <c r="R270" s="12">
        <v>1561.34</v>
      </c>
      <c r="S270" s="12">
        <v>0</v>
      </c>
      <c r="T270" s="12">
        <v>978.23</v>
      </c>
      <c r="U270" s="12">
        <v>2245.9499999999998</v>
      </c>
      <c r="V270" s="12">
        <v>3743.25</v>
      </c>
      <c r="W270" s="22"/>
      <c r="Y270" s="9">
        <f t="shared" si="43"/>
        <v>1794.134</v>
      </c>
    </row>
    <row r="271" spans="1:25" x14ac:dyDescent="0.35">
      <c r="A271" s="8">
        <v>271</v>
      </c>
      <c r="B271" s="1"/>
      <c r="C271" s="1"/>
      <c r="D271" s="1"/>
      <c r="E271" s="1"/>
      <c r="F271" s="1"/>
      <c r="G271" s="1"/>
      <c r="H271" s="1"/>
      <c r="I271" s="1" t="s">
        <v>249</v>
      </c>
      <c r="J271" s="12">
        <v>364.19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5191.5200000000004</v>
      </c>
      <c r="Q271" s="12">
        <v>0</v>
      </c>
      <c r="R271" s="12">
        <v>2555.02</v>
      </c>
      <c r="S271" s="12">
        <v>0</v>
      </c>
      <c r="T271" s="12">
        <v>1261.03</v>
      </c>
      <c r="U271" s="12">
        <v>952.2</v>
      </c>
      <c r="V271" s="12">
        <v>1904.4</v>
      </c>
      <c r="W271" s="22"/>
      <c r="Y271" s="9">
        <f t="shared" si="43"/>
        <v>1622.146</v>
      </c>
    </row>
    <row r="272" spans="1:25" ht="15" thickBot="1" x14ac:dyDescent="0.4">
      <c r="A272" s="8">
        <v>272</v>
      </c>
      <c r="B272" s="1"/>
      <c r="C272" s="1"/>
      <c r="D272" s="1"/>
      <c r="E272" s="1"/>
      <c r="F272" s="1"/>
      <c r="G272" s="1"/>
      <c r="H272" s="1"/>
      <c r="I272" s="1" t="s">
        <v>250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1184.51</v>
      </c>
      <c r="S272" s="13">
        <v>0</v>
      </c>
      <c r="T272" s="13">
        <v>0</v>
      </c>
      <c r="U272" s="13">
        <v>476.1</v>
      </c>
      <c r="V272" s="13">
        <v>1428.3</v>
      </c>
      <c r="W272" s="23"/>
      <c r="Y272" s="9">
        <f t="shared" si="43"/>
        <v>236.90199999999999</v>
      </c>
    </row>
    <row r="273" spans="1:25" x14ac:dyDescent="0.35">
      <c r="A273" s="8">
        <v>273</v>
      </c>
      <c r="B273" s="1"/>
      <c r="C273" s="1"/>
      <c r="D273" s="1"/>
      <c r="E273" s="1"/>
      <c r="F273" s="1"/>
      <c r="G273" s="1"/>
      <c r="H273" s="1" t="s">
        <v>251</v>
      </c>
      <c r="I273" s="1"/>
      <c r="J273" s="12">
        <f t="shared" ref="J273:W273" si="44">ROUND(SUM(J250:J272),5)</f>
        <v>26470.63</v>
      </c>
      <c r="K273" s="12">
        <f t="shared" si="44"/>
        <v>0</v>
      </c>
      <c r="L273" s="12">
        <f t="shared" si="44"/>
        <v>28668.400000000001</v>
      </c>
      <c r="M273" s="12">
        <f t="shared" si="44"/>
        <v>0</v>
      </c>
      <c r="N273" s="12">
        <f t="shared" si="44"/>
        <v>29955.81</v>
      </c>
      <c r="O273" s="12">
        <f t="shared" si="44"/>
        <v>0</v>
      </c>
      <c r="P273" s="12">
        <f t="shared" si="44"/>
        <v>41369.03</v>
      </c>
      <c r="Q273" s="12">
        <f t="shared" si="44"/>
        <v>0</v>
      </c>
      <c r="R273" s="12">
        <f t="shared" si="44"/>
        <v>35671.839999999997</v>
      </c>
      <c r="S273" s="12">
        <f t="shared" si="44"/>
        <v>0</v>
      </c>
      <c r="T273" s="12">
        <f t="shared" si="44"/>
        <v>11192.54</v>
      </c>
      <c r="U273" s="12">
        <f t="shared" si="44"/>
        <v>27572.400000000001</v>
      </c>
      <c r="V273" s="12">
        <f t="shared" si="44"/>
        <v>59088.15</v>
      </c>
      <c r="W273" s="21">
        <f t="shared" si="44"/>
        <v>0</v>
      </c>
      <c r="Y273" s="9">
        <f t="shared" si="43"/>
        <v>32427.142</v>
      </c>
    </row>
    <row r="274" spans="1:25" x14ac:dyDescent="0.35">
      <c r="A274" s="8">
        <v>274</v>
      </c>
      <c r="B274" s="1"/>
      <c r="C274" s="1"/>
      <c r="D274" s="1"/>
      <c r="E274" s="1"/>
      <c r="F274" s="1"/>
      <c r="G274" s="1"/>
      <c r="H274" s="1" t="s">
        <v>252</v>
      </c>
      <c r="I274" s="1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21"/>
      <c r="Y274" s="9"/>
    </row>
    <row r="275" spans="1:25" x14ac:dyDescent="0.35">
      <c r="A275" s="8">
        <v>275</v>
      </c>
      <c r="B275" s="1"/>
      <c r="C275" s="1"/>
      <c r="D275" s="1"/>
      <c r="E275" s="1"/>
      <c r="F275" s="1"/>
      <c r="G275" s="1"/>
      <c r="H275" s="1"/>
      <c r="I275" s="1" t="s">
        <v>253</v>
      </c>
      <c r="J275" s="12">
        <v>926.69</v>
      </c>
      <c r="K275" s="12"/>
      <c r="L275" s="12">
        <v>1791.38</v>
      </c>
      <c r="M275" s="12"/>
      <c r="N275" s="12">
        <v>596.82000000000005</v>
      </c>
      <c r="O275" s="12">
        <v>0</v>
      </c>
      <c r="P275" s="12">
        <v>650.12</v>
      </c>
      <c r="Q275" s="12">
        <v>0</v>
      </c>
      <c r="R275" s="12">
        <v>487.79</v>
      </c>
      <c r="S275" s="12">
        <v>0</v>
      </c>
      <c r="T275" s="12">
        <v>233.49</v>
      </c>
      <c r="U275" s="12">
        <v>2245.9499999999998</v>
      </c>
      <c r="V275" s="12">
        <v>5989.2</v>
      </c>
      <c r="W275" s="22"/>
      <c r="Y275" s="9">
        <f t="shared" si="43"/>
        <v>890.56000000000006</v>
      </c>
    </row>
    <row r="276" spans="1:25" x14ac:dyDescent="0.35">
      <c r="A276" s="8">
        <v>276</v>
      </c>
      <c r="B276" s="1"/>
      <c r="C276" s="1"/>
      <c r="D276" s="1"/>
      <c r="E276" s="1"/>
      <c r="F276" s="1"/>
      <c r="G276" s="1"/>
      <c r="H276" s="1"/>
      <c r="I276" s="1" t="s">
        <v>254</v>
      </c>
      <c r="J276" s="12">
        <v>0</v>
      </c>
      <c r="K276" s="12"/>
      <c r="L276" s="12">
        <v>1293.19</v>
      </c>
      <c r="M276" s="12"/>
      <c r="N276" s="12">
        <v>375.46</v>
      </c>
      <c r="O276" s="12">
        <v>0</v>
      </c>
      <c r="P276" s="12">
        <v>0</v>
      </c>
      <c r="Q276" s="12">
        <v>0</v>
      </c>
      <c r="R276" s="12">
        <v>532.27</v>
      </c>
      <c r="S276" s="12">
        <v>0</v>
      </c>
      <c r="T276" s="12">
        <v>0</v>
      </c>
      <c r="U276" s="12">
        <v>0</v>
      </c>
      <c r="V276" s="12">
        <v>748.65</v>
      </c>
      <c r="W276" s="22"/>
      <c r="Y276" s="9">
        <f t="shared" si="43"/>
        <v>440.18400000000003</v>
      </c>
    </row>
    <row r="277" spans="1:25" ht="15" thickBot="1" x14ac:dyDescent="0.4">
      <c r="A277" s="8">
        <v>277</v>
      </c>
      <c r="B277" s="1"/>
      <c r="C277" s="1"/>
      <c r="D277" s="1"/>
      <c r="E277" s="1"/>
      <c r="F277" s="1"/>
      <c r="G277" s="1"/>
      <c r="H277" s="1"/>
      <c r="I277" s="1" t="s">
        <v>255</v>
      </c>
      <c r="J277" s="13">
        <v>2097.65</v>
      </c>
      <c r="K277" s="13"/>
      <c r="L277" s="13">
        <v>1219.75</v>
      </c>
      <c r="M277" s="13"/>
      <c r="N277" s="13">
        <v>0</v>
      </c>
      <c r="O277" s="13"/>
      <c r="P277" s="13">
        <v>519.41999999999996</v>
      </c>
      <c r="Q277" s="13"/>
      <c r="R277" s="13">
        <v>1201.28</v>
      </c>
      <c r="S277" s="13">
        <v>0</v>
      </c>
      <c r="T277" s="13">
        <v>0</v>
      </c>
      <c r="U277" s="13">
        <v>952.2</v>
      </c>
      <c r="V277" s="13">
        <v>1428.3</v>
      </c>
      <c r="W277" s="23"/>
      <c r="Y277" s="9">
        <f t="shared" si="43"/>
        <v>1007.6200000000001</v>
      </c>
    </row>
    <row r="278" spans="1:25" x14ac:dyDescent="0.35">
      <c r="A278" s="8">
        <v>278</v>
      </c>
      <c r="B278" s="1"/>
      <c r="C278" s="1"/>
      <c r="D278" s="1"/>
      <c r="E278" s="1"/>
      <c r="F278" s="1"/>
      <c r="G278" s="1"/>
      <c r="H278" s="1" t="s">
        <v>256</v>
      </c>
      <c r="I278" s="1"/>
      <c r="J278" s="12">
        <f>ROUND(SUM(J274:J277),5)</f>
        <v>3024.34</v>
      </c>
      <c r="K278" s="12"/>
      <c r="L278" s="12">
        <f>ROUND(SUM(L274:L277),5)</f>
        <v>4304.32</v>
      </c>
      <c r="M278" s="12"/>
      <c r="N278" s="12">
        <f t="shared" ref="N278:W278" si="45">ROUND(SUM(N274:N277),5)</f>
        <v>972.28</v>
      </c>
      <c r="O278" s="12">
        <f t="shared" si="45"/>
        <v>0</v>
      </c>
      <c r="P278" s="12">
        <f t="shared" si="45"/>
        <v>1169.54</v>
      </c>
      <c r="Q278" s="12">
        <f t="shared" si="45"/>
        <v>0</v>
      </c>
      <c r="R278" s="12">
        <f t="shared" si="45"/>
        <v>2221.34</v>
      </c>
      <c r="S278" s="12">
        <f t="shared" si="45"/>
        <v>0</v>
      </c>
      <c r="T278" s="12">
        <f t="shared" si="45"/>
        <v>233.49</v>
      </c>
      <c r="U278" s="12">
        <f t="shared" si="45"/>
        <v>3198.15</v>
      </c>
      <c r="V278" s="12">
        <f t="shared" si="45"/>
        <v>8166.15</v>
      </c>
      <c r="W278" s="21">
        <f t="shared" si="45"/>
        <v>0</v>
      </c>
      <c r="Y278" s="9">
        <f t="shared" si="43"/>
        <v>2338.364</v>
      </c>
    </row>
    <row r="279" spans="1:25" x14ac:dyDescent="0.35">
      <c r="A279" s="8">
        <v>279</v>
      </c>
      <c r="B279" s="1"/>
      <c r="C279" s="1"/>
      <c r="D279" s="1"/>
      <c r="E279" s="1"/>
      <c r="F279" s="1"/>
      <c r="G279" s="1"/>
      <c r="H279" s="1" t="s">
        <v>257</v>
      </c>
      <c r="I279" s="1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21"/>
      <c r="Y279" s="9"/>
    </row>
    <row r="280" spans="1:25" x14ac:dyDescent="0.35">
      <c r="A280" s="8">
        <v>280</v>
      </c>
      <c r="B280" s="1"/>
      <c r="C280" s="1"/>
      <c r="D280" s="1"/>
      <c r="E280" s="1"/>
      <c r="F280" s="1"/>
      <c r="G280" s="1"/>
      <c r="H280" s="1"/>
      <c r="I280" s="1" t="s">
        <v>258</v>
      </c>
      <c r="J280" s="12">
        <v>5247.27</v>
      </c>
      <c r="K280" s="12">
        <v>0</v>
      </c>
      <c r="L280" s="12">
        <v>4379.3599999999997</v>
      </c>
      <c r="M280" s="12">
        <v>0</v>
      </c>
      <c r="N280" s="12">
        <v>6679.5</v>
      </c>
      <c r="O280" s="12">
        <v>0</v>
      </c>
      <c r="P280" s="12">
        <v>14193.79</v>
      </c>
      <c r="Q280" s="12">
        <v>0</v>
      </c>
      <c r="R280" s="12">
        <v>5084.4399999999996</v>
      </c>
      <c r="S280" s="12">
        <v>0</v>
      </c>
      <c r="T280" s="12">
        <v>5155.12</v>
      </c>
      <c r="U280" s="12">
        <v>2245.9499999999998</v>
      </c>
      <c r="V280" s="12">
        <v>3743.25</v>
      </c>
      <c r="W280" s="22"/>
      <c r="Y280" s="9">
        <f t="shared" si="43"/>
        <v>7116.8720000000003</v>
      </c>
    </row>
    <row r="281" spans="1:25" x14ac:dyDescent="0.35">
      <c r="A281" s="8">
        <v>281</v>
      </c>
      <c r="B281" s="1"/>
      <c r="C281" s="1"/>
      <c r="D281" s="1"/>
      <c r="E281" s="1"/>
      <c r="F281" s="1"/>
      <c r="G281" s="1"/>
      <c r="H281" s="1"/>
      <c r="I281" s="1" t="s">
        <v>259</v>
      </c>
      <c r="J281" s="12">
        <v>2006.48</v>
      </c>
      <c r="K281" s="12">
        <v>0</v>
      </c>
      <c r="L281" s="12">
        <v>650.79</v>
      </c>
      <c r="M281" s="12">
        <v>0</v>
      </c>
      <c r="N281" s="12">
        <v>1380.71</v>
      </c>
      <c r="O281" s="12">
        <v>0</v>
      </c>
      <c r="P281" s="12">
        <v>1371.87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748.65</v>
      </c>
      <c r="W281" s="22"/>
      <c r="Y281" s="9">
        <f t="shared" si="43"/>
        <v>1081.97</v>
      </c>
    </row>
    <row r="282" spans="1:25" x14ac:dyDescent="0.35">
      <c r="A282" s="8">
        <v>282</v>
      </c>
      <c r="B282" s="1"/>
      <c r="C282" s="1"/>
      <c r="D282" s="1"/>
      <c r="E282" s="1"/>
      <c r="F282" s="1"/>
      <c r="G282" s="1"/>
      <c r="H282" s="1"/>
      <c r="I282" s="1" t="s">
        <v>260</v>
      </c>
      <c r="J282" s="12">
        <v>489.04</v>
      </c>
      <c r="K282" s="12">
        <v>0</v>
      </c>
      <c r="L282" s="12">
        <v>510.47</v>
      </c>
      <c r="M282" s="12">
        <v>0</v>
      </c>
      <c r="N282" s="12">
        <v>217.56</v>
      </c>
      <c r="O282" s="12">
        <v>0</v>
      </c>
      <c r="P282" s="12">
        <v>701.35</v>
      </c>
      <c r="Q282" s="12">
        <v>0</v>
      </c>
      <c r="R282" s="12">
        <v>929.37</v>
      </c>
      <c r="S282" s="12">
        <v>0</v>
      </c>
      <c r="T282" s="12">
        <v>0</v>
      </c>
      <c r="U282" s="12">
        <v>1428.3</v>
      </c>
      <c r="V282" s="12">
        <v>1428.3</v>
      </c>
      <c r="W282" s="22"/>
      <c r="Y282" s="9">
        <f t="shared" si="43"/>
        <v>569.55799999999999</v>
      </c>
    </row>
    <row r="283" spans="1:25" x14ac:dyDescent="0.35">
      <c r="A283" s="8">
        <v>283</v>
      </c>
      <c r="B283" s="1"/>
      <c r="C283" s="1"/>
      <c r="D283" s="1"/>
      <c r="E283" s="1"/>
      <c r="F283" s="1"/>
      <c r="G283" s="1"/>
      <c r="H283" s="1"/>
      <c r="I283" s="1" t="s">
        <v>261</v>
      </c>
      <c r="J283" s="12">
        <v>2977.89</v>
      </c>
      <c r="K283" s="12">
        <v>0</v>
      </c>
      <c r="L283" s="12">
        <v>3507.21</v>
      </c>
      <c r="M283" s="12">
        <v>0</v>
      </c>
      <c r="N283" s="12">
        <v>3600.78</v>
      </c>
      <c r="O283" s="12">
        <v>0</v>
      </c>
      <c r="P283" s="12">
        <v>1898.64</v>
      </c>
      <c r="Q283" s="12">
        <v>0</v>
      </c>
      <c r="R283" s="12">
        <v>6229.8</v>
      </c>
      <c r="S283" s="12">
        <v>0</v>
      </c>
      <c r="T283" s="12">
        <v>207.61</v>
      </c>
      <c r="U283" s="12">
        <v>1428.3</v>
      </c>
      <c r="V283" s="12">
        <v>3332.7</v>
      </c>
      <c r="W283" s="22"/>
      <c r="Y283" s="9">
        <f t="shared" si="43"/>
        <v>3642.864</v>
      </c>
    </row>
    <row r="284" spans="1:25" x14ac:dyDescent="0.35">
      <c r="A284" s="8">
        <v>284</v>
      </c>
      <c r="B284" s="1"/>
      <c r="C284" s="1"/>
      <c r="D284" s="1"/>
      <c r="E284" s="1"/>
      <c r="F284" s="1"/>
      <c r="G284" s="1"/>
      <c r="H284" s="1"/>
      <c r="I284" s="1" t="s">
        <v>262</v>
      </c>
      <c r="J284" s="12">
        <v>560.48</v>
      </c>
      <c r="K284" s="12">
        <v>0</v>
      </c>
      <c r="L284" s="12">
        <v>0</v>
      </c>
      <c r="M284" s="12">
        <v>0</v>
      </c>
      <c r="N284" s="12">
        <v>279.88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22"/>
      <c r="Y284" s="9">
        <f t="shared" si="43"/>
        <v>168.072</v>
      </c>
    </row>
    <row r="285" spans="1:25" x14ac:dyDescent="0.35">
      <c r="A285" s="8">
        <v>285</v>
      </c>
      <c r="B285" s="1"/>
      <c r="C285" s="1"/>
      <c r="D285" s="1"/>
      <c r="E285" s="1"/>
      <c r="F285" s="1"/>
      <c r="G285" s="1"/>
      <c r="H285" s="1"/>
      <c r="I285" s="1" t="s">
        <v>263</v>
      </c>
      <c r="J285" s="12">
        <v>1218.94</v>
      </c>
      <c r="K285" s="12">
        <v>0</v>
      </c>
      <c r="L285" s="12">
        <v>3727.12</v>
      </c>
      <c r="M285" s="12">
        <v>0</v>
      </c>
      <c r="N285" s="12">
        <v>751.09</v>
      </c>
      <c r="O285" s="12">
        <v>0</v>
      </c>
      <c r="P285" s="12">
        <v>2440.5500000000002</v>
      </c>
      <c r="Q285" s="12">
        <v>0</v>
      </c>
      <c r="R285" s="12">
        <v>0</v>
      </c>
      <c r="S285" s="12">
        <v>0</v>
      </c>
      <c r="T285" s="12">
        <v>0</v>
      </c>
      <c r="U285" s="12">
        <v>586.5</v>
      </c>
      <c r="V285" s="12">
        <v>879.75</v>
      </c>
      <c r="W285" s="22"/>
      <c r="Y285" s="9">
        <f t="shared" si="43"/>
        <v>1627.54</v>
      </c>
    </row>
    <row r="286" spans="1:25" x14ac:dyDescent="0.35">
      <c r="A286" s="8">
        <v>286</v>
      </c>
      <c r="B286" s="1"/>
      <c r="C286" s="1"/>
      <c r="D286" s="1"/>
      <c r="E286" s="1"/>
      <c r="F286" s="1"/>
      <c r="G286" s="1"/>
      <c r="H286" s="1"/>
      <c r="I286" s="1" t="s">
        <v>264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22"/>
      <c r="Y286" s="9">
        <f t="shared" si="43"/>
        <v>0</v>
      </c>
    </row>
    <row r="287" spans="1:25" x14ac:dyDescent="0.35">
      <c r="A287" s="8">
        <v>287</v>
      </c>
      <c r="B287" s="1"/>
      <c r="C287" s="1"/>
      <c r="D287" s="1"/>
      <c r="E287" s="1"/>
      <c r="F287" s="1"/>
      <c r="G287" s="1"/>
      <c r="H287" s="1"/>
      <c r="I287" s="1" t="s">
        <v>265</v>
      </c>
      <c r="J287" s="12">
        <v>506.74</v>
      </c>
      <c r="K287" s="12">
        <v>0</v>
      </c>
      <c r="L287" s="12">
        <v>801.44</v>
      </c>
      <c r="M287" s="12">
        <v>0</v>
      </c>
      <c r="N287" s="12">
        <v>307.70999999999998</v>
      </c>
      <c r="O287" s="12">
        <v>0</v>
      </c>
      <c r="P287" s="12">
        <v>898.89</v>
      </c>
      <c r="Q287" s="12">
        <v>0</v>
      </c>
      <c r="R287" s="12">
        <v>0</v>
      </c>
      <c r="S287" s="12">
        <v>0</v>
      </c>
      <c r="T287" s="12">
        <v>723.51</v>
      </c>
      <c r="U287" s="12">
        <v>0</v>
      </c>
      <c r="V287" s="12">
        <v>0</v>
      </c>
      <c r="W287" s="22"/>
      <c r="Y287" s="9">
        <f t="shared" si="43"/>
        <v>502.95600000000002</v>
      </c>
    </row>
    <row r="288" spans="1:25" x14ac:dyDescent="0.35">
      <c r="A288" s="8">
        <v>288</v>
      </c>
      <c r="B288" s="1"/>
      <c r="C288" s="1"/>
      <c r="D288" s="1"/>
      <c r="E288" s="1"/>
      <c r="F288" s="1"/>
      <c r="G288" s="1"/>
      <c r="H288" s="1"/>
      <c r="I288" s="1" t="s">
        <v>266</v>
      </c>
      <c r="J288" s="12">
        <v>5362.6</v>
      </c>
      <c r="K288" s="12">
        <v>0</v>
      </c>
      <c r="L288" s="12">
        <v>5915.38</v>
      </c>
      <c r="M288" s="12">
        <v>0</v>
      </c>
      <c r="N288" s="12">
        <v>1172.24</v>
      </c>
      <c r="O288" s="12">
        <v>0</v>
      </c>
      <c r="P288" s="12">
        <v>1510.53</v>
      </c>
      <c r="Q288" s="12">
        <v>0</v>
      </c>
      <c r="R288" s="12">
        <v>1108.77</v>
      </c>
      <c r="S288" s="12">
        <v>0</v>
      </c>
      <c r="T288" s="12">
        <v>3283.68</v>
      </c>
      <c r="U288" s="12">
        <v>1428.3</v>
      </c>
      <c r="V288" s="12">
        <v>2856.6</v>
      </c>
      <c r="W288" s="22"/>
      <c r="Y288" s="9">
        <f t="shared" si="43"/>
        <v>3013.904</v>
      </c>
    </row>
    <row r="289" spans="1:26" x14ac:dyDescent="0.35">
      <c r="A289" s="8">
        <v>289</v>
      </c>
      <c r="B289" s="1"/>
      <c r="C289" s="1"/>
      <c r="D289" s="1"/>
      <c r="E289" s="1"/>
      <c r="F289" s="1"/>
      <c r="G289" s="1"/>
      <c r="H289" s="1"/>
      <c r="I289" s="1" t="s">
        <v>593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153.28</v>
      </c>
      <c r="S289" s="12">
        <v>0</v>
      </c>
      <c r="T289" s="12">
        <v>0</v>
      </c>
      <c r="U289" s="12">
        <v>0</v>
      </c>
      <c r="V289" s="12">
        <v>0</v>
      </c>
      <c r="W289" s="22"/>
      <c r="Y289" s="9">
        <f t="shared" si="43"/>
        <v>30.655999999999999</v>
      </c>
      <c r="Z289" s="19" t="s">
        <v>641</v>
      </c>
    </row>
    <row r="290" spans="1:26" x14ac:dyDescent="0.35">
      <c r="A290" s="8">
        <v>290</v>
      </c>
      <c r="B290" s="1"/>
      <c r="C290" s="1"/>
      <c r="D290" s="1"/>
      <c r="E290" s="1"/>
      <c r="F290" s="1"/>
      <c r="G290" s="1"/>
      <c r="H290" s="1"/>
      <c r="I290" s="1" t="s">
        <v>267</v>
      </c>
      <c r="J290" s="12">
        <v>1211.57</v>
      </c>
      <c r="K290" s="12">
        <v>0</v>
      </c>
      <c r="L290" s="12">
        <v>1392.53</v>
      </c>
      <c r="M290" s="12">
        <v>0</v>
      </c>
      <c r="N290" s="12">
        <v>2249.4899999999998</v>
      </c>
      <c r="O290" s="12">
        <v>0</v>
      </c>
      <c r="P290" s="12">
        <v>798.29</v>
      </c>
      <c r="Q290" s="12">
        <v>0</v>
      </c>
      <c r="R290" s="12">
        <v>1296.73</v>
      </c>
      <c r="S290" s="12">
        <v>0</v>
      </c>
      <c r="T290" s="12">
        <v>0</v>
      </c>
      <c r="U290" s="12">
        <v>1497.3</v>
      </c>
      <c r="V290" s="12">
        <v>2245.9499999999998</v>
      </c>
      <c r="W290" s="22"/>
      <c r="Y290" s="9">
        <f t="shared" si="43"/>
        <v>1389.7220000000002</v>
      </c>
    </row>
    <row r="291" spans="1:26" x14ac:dyDescent="0.35">
      <c r="A291" s="8">
        <v>291</v>
      </c>
      <c r="B291" s="1"/>
      <c r="C291" s="1"/>
      <c r="D291" s="1"/>
      <c r="E291" s="1"/>
      <c r="F291" s="1"/>
      <c r="G291" s="1"/>
      <c r="H291" s="1"/>
      <c r="I291" s="1" t="s">
        <v>268</v>
      </c>
      <c r="J291" s="12">
        <v>9393.5499999999993</v>
      </c>
      <c r="K291" s="12">
        <v>0</v>
      </c>
      <c r="L291" s="12">
        <v>8445.15</v>
      </c>
      <c r="M291" s="12">
        <v>0</v>
      </c>
      <c r="N291" s="12">
        <v>12321.11</v>
      </c>
      <c r="O291" s="12">
        <v>0</v>
      </c>
      <c r="P291" s="12">
        <v>11049.43</v>
      </c>
      <c r="Q291" s="12">
        <v>0</v>
      </c>
      <c r="R291" s="12">
        <v>13702.94</v>
      </c>
      <c r="S291" s="12">
        <v>0</v>
      </c>
      <c r="T291" s="12">
        <v>7985.91</v>
      </c>
      <c r="U291" s="12">
        <v>6848.25</v>
      </c>
      <c r="V291" s="12">
        <v>16435.8</v>
      </c>
      <c r="W291" s="22"/>
      <c r="Y291" s="9">
        <f t="shared" si="43"/>
        <v>10982.436</v>
      </c>
    </row>
    <row r="292" spans="1:26" x14ac:dyDescent="0.35">
      <c r="A292" s="8">
        <v>292</v>
      </c>
      <c r="B292" s="1"/>
      <c r="C292" s="1"/>
      <c r="D292" s="1"/>
      <c r="E292" s="1"/>
      <c r="F292" s="1"/>
      <c r="G292" s="1"/>
      <c r="H292" s="1"/>
      <c r="I292" s="1" t="s">
        <v>269</v>
      </c>
      <c r="J292" s="12">
        <v>2747.05</v>
      </c>
      <c r="K292" s="12">
        <v>0</v>
      </c>
      <c r="L292" s="12">
        <v>3032.62</v>
      </c>
      <c r="M292" s="12">
        <v>0</v>
      </c>
      <c r="N292" s="12">
        <v>1813.73</v>
      </c>
      <c r="O292" s="12">
        <v>0</v>
      </c>
      <c r="P292" s="12">
        <v>2126.5500000000002</v>
      </c>
      <c r="Q292" s="12">
        <v>0</v>
      </c>
      <c r="R292" s="12">
        <v>2405.29</v>
      </c>
      <c r="S292" s="12">
        <v>0</v>
      </c>
      <c r="T292" s="12">
        <v>2063.23</v>
      </c>
      <c r="U292" s="12">
        <v>1369.65</v>
      </c>
      <c r="V292" s="12">
        <v>2739.3</v>
      </c>
      <c r="W292" s="22"/>
      <c r="Y292" s="9">
        <f t="shared" si="43"/>
        <v>2425.0480000000002</v>
      </c>
    </row>
    <row r="293" spans="1:26" x14ac:dyDescent="0.35">
      <c r="A293" s="8">
        <v>293</v>
      </c>
      <c r="B293" s="1"/>
      <c r="C293" s="1"/>
      <c r="D293" s="1"/>
      <c r="E293" s="1"/>
      <c r="F293" s="1"/>
      <c r="G293" s="1"/>
      <c r="H293" s="1"/>
      <c r="I293" s="1" t="s">
        <v>270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22"/>
      <c r="Y293" s="9">
        <f t="shared" si="43"/>
        <v>0</v>
      </c>
    </row>
    <row r="294" spans="1:26" x14ac:dyDescent="0.35">
      <c r="A294" s="8">
        <v>294</v>
      </c>
      <c r="B294" s="1"/>
      <c r="C294" s="1"/>
      <c r="D294" s="1"/>
      <c r="E294" s="1"/>
      <c r="F294" s="1"/>
      <c r="G294" s="1"/>
      <c r="H294" s="1"/>
      <c r="I294" s="1" t="s">
        <v>271</v>
      </c>
      <c r="J294" s="12">
        <v>2282.75</v>
      </c>
      <c r="K294" s="12">
        <v>0</v>
      </c>
      <c r="L294" s="12">
        <v>2418.79</v>
      </c>
      <c r="M294" s="12">
        <v>0</v>
      </c>
      <c r="N294" s="12">
        <v>2387.96</v>
      </c>
      <c r="O294" s="12">
        <v>0</v>
      </c>
      <c r="P294" s="12">
        <v>1438.42</v>
      </c>
      <c r="Q294" s="12">
        <v>0</v>
      </c>
      <c r="R294" s="12">
        <v>2416.92</v>
      </c>
      <c r="S294" s="12">
        <v>0</v>
      </c>
      <c r="T294" s="12">
        <v>531.80999999999995</v>
      </c>
      <c r="U294" s="12">
        <v>1428.3</v>
      </c>
      <c r="V294" s="12">
        <v>3332.7</v>
      </c>
      <c r="W294" s="22"/>
      <c r="Y294" s="9">
        <f t="shared" si="43"/>
        <v>2188.9679999999998</v>
      </c>
    </row>
    <row r="295" spans="1:26" ht="15" thickBot="1" x14ac:dyDescent="0.4">
      <c r="A295" s="8">
        <v>295</v>
      </c>
      <c r="B295" s="1"/>
      <c r="C295" s="1"/>
      <c r="D295" s="1"/>
      <c r="E295" s="1"/>
      <c r="F295" s="1"/>
      <c r="G295" s="1"/>
      <c r="H295" s="1"/>
      <c r="I295" s="1" t="s">
        <v>272</v>
      </c>
      <c r="J295" s="13">
        <v>334.57</v>
      </c>
      <c r="K295" s="13">
        <v>0</v>
      </c>
      <c r="L295" s="13">
        <v>0</v>
      </c>
      <c r="M295" s="13">
        <v>0</v>
      </c>
      <c r="N295" s="13">
        <v>187.41</v>
      </c>
      <c r="O295" s="13">
        <v>0</v>
      </c>
      <c r="P295" s="13">
        <v>867.4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23"/>
      <c r="Y295" s="9">
        <f t="shared" si="43"/>
        <v>277.87600000000003</v>
      </c>
    </row>
    <row r="296" spans="1:26" x14ac:dyDescent="0.35">
      <c r="A296" s="8">
        <v>296</v>
      </c>
      <c r="B296" s="1"/>
      <c r="C296" s="1"/>
      <c r="D296" s="1"/>
      <c r="E296" s="1"/>
      <c r="F296" s="1"/>
      <c r="G296" s="1"/>
      <c r="H296" s="1" t="s">
        <v>273</v>
      </c>
      <c r="I296" s="1"/>
      <c r="J296" s="12">
        <f t="shared" ref="J296:W296" si="46">ROUND(SUM(J279:J295),5)</f>
        <v>34338.93</v>
      </c>
      <c r="K296" s="12">
        <f t="shared" si="46"/>
        <v>0</v>
      </c>
      <c r="L296" s="12">
        <f t="shared" si="46"/>
        <v>34780.86</v>
      </c>
      <c r="M296" s="12">
        <f t="shared" si="46"/>
        <v>0</v>
      </c>
      <c r="N296" s="12">
        <f t="shared" si="46"/>
        <v>33349.17</v>
      </c>
      <c r="O296" s="12">
        <f t="shared" si="46"/>
        <v>0</v>
      </c>
      <c r="P296" s="12">
        <f t="shared" si="46"/>
        <v>39295.71</v>
      </c>
      <c r="Q296" s="12">
        <f t="shared" si="46"/>
        <v>0</v>
      </c>
      <c r="R296" s="12">
        <f t="shared" si="46"/>
        <v>33327.54</v>
      </c>
      <c r="S296" s="12">
        <f t="shared" si="46"/>
        <v>0</v>
      </c>
      <c r="T296" s="12">
        <f t="shared" si="46"/>
        <v>19950.87</v>
      </c>
      <c r="U296" s="12">
        <f t="shared" si="46"/>
        <v>18260.849999999999</v>
      </c>
      <c r="V296" s="12">
        <f t="shared" si="46"/>
        <v>37743</v>
      </c>
      <c r="W296" s="21">
        <f t="shared" si="46"/>
        <v>0</v>
      </c>
      <c r="Y296" s="9">
        <f t="shared" si="43"/>
        <v>35018.442000000003</v>
      </c>
    </row>
    <row r="297" spans="1:26" x14ac:dyDescent="0.35">
      <c r="A297" s="8">
        <v>297</v>
      </c>
      <c r="B297" s="1"/>
      <c r="C297" s="1"/>
      <c r="D297" s="1"/>
      <c r="E297" s="1"/>
      <c r="F297" s="1"/>
      <c r="G297" s="1"/>
      <c r="H297" s="1" t="s">
        <v>274</v>
      </c>
      <c r="I297" s="1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21"/>
      <c r="Y297" s="9"/>
    </row>
    <row r="298" spans="1:26" x14ac:dyDescent="0.35">
      <c r="A298" s="8">
        <v>298</v>
      </c>
      <c r="B298" s="1"/>
      <c r="C298" s="1"/>
      <c r="D298" s="1"/>
      <c r="E298" s="1"/>
      <c r="F298" s="1"/>
      <c r="G298" s="1"/>
      <c r="H298" s="1"/>
      <c r="I298" s="1" t="s">
        <v>275</v>
      </c>
      <c r="J298" s="12">
        <v>7274.32</v>
      </c>
      <c r="K298" s="12"/>
      <c r="L298" s="12">
        <v>5762</v>
      </c>
      <c r="M298" s="12"/>
      <c r="N298" s="12">
        <v>3012.25</v>
      </c>
      <c r="O298" s="12"/>
      <c r="P298" s="12">
        <v>3899.85</v>
      </c>
      <c r="Q298" s="12">
        <v>0</v>
      </c>
      <c r="R298" s="12">
        <v>6846.93</v>
      </c>
      <c r="S298" s="12">
        <v>0</v>
      </c>
      <c r="T298" s="12">
        <v>2466.9299999999998</v>
      </c>
      <c r="U298" s="12">
        <v>3743.25</v>
      </c>
      <c r="V298" s="12">
        <v>8983.7999999999993</v>
      </c>
      <c r="W298" s="22"/>
      <c r="Y298" s="9">
        <f t="shared" si="43"/>
        <v>5359.07</v>
      </c>
    </row>
    <row r="299" spans="1:26" x14ac:dyDescent="0.35">
      <c r="A299" s="8">
        <v>299</v>
      </c>
      <c r="B299" s="1"/>
      <c r="C299" s="1"/>
      <c r="D299" s="1"/>
      <c r="E299" s="1"/>
      <c r="F299" s="1"/>
      <c r="G299" s="1"/>
      <c r="H299" s="1"/>
      <c r="I299" s="1" t="s">
        <v>276</v>
      </c>
      <c r="J299" s="12">
        <v>4466.1400000000003</v>
      </c>
      <c r="K299" s="12"/>
      <c r="L299" s="12">
        <v>6922.87</v>
      </c>
      <c r="M299" s="12"/>
      <c r="N299" s="12">
        <v>3003.1</v>
      </c>
      <c r="O299" s="12"/>
      <c r="P299" s="12">
        <v>4812.3100000000004</v>
      </c>
      <c r="Q299" s="12">
        <v>0</v>
      </c>
      <c r="R299" s="12">
        <v>4592.5200000000004</v>
      </c>
      <c r="S299" s="12">
        <v>0</v>
      </c>
      <c r="T299" s="12">
        <v>2592.23</v>
      </c>
      <c r="U299" s="12">
        <v>2245.9499999999998</v>
      </c>
      <c r="V299" s="12">
        <v>8983.7999999999993</v>
      </c>
      <c r="W299" s="22"/>
      <c r="Y299" s="9">
        <f t="shared" si="43"/>
        <v>4759.3880000000008</v>
      </c>
    </row>
    <row r="300" spans="1:26" x14ac:dyDescent="0.35">
      <c r="A300" s="8">
        <v>300</v>
      </c>
      <c r="B300" s="1"/>
      <c r="C300" s="1"/>
      <c r="D300" s="1"/>
      <c r="E300" s="1"/>
      <c r="F300" s="1"/>
      <c r="G300" s="1"/>
      <c r="H300" s="1"/>
      <c r="I300" s="1" t="s">
        <v>277</v>
      </c>
      <c r="J300" s="12">
        <v>373.39</v>
      </c>
      <c r="K300" s="12"/>
      <c r="L300" s="12">
        <v>745.46</v>
      </c>
      <c r="M300" s="12"/>
      <c r="N300" s="12">
        <v>1823.79</v>
      </c>
      <c r="O300" s="12"/>
      <c r="P300" s="12">
        <v>199.59</v>
      </c>
      <c r="Q300" s="12">
        <v>0</v>
      </c>
      <c r="R300" s="12">
        <v>2259.06</v>
      </c>
      <c r="S300" s="12">
        <v>0</v>
      </c>
      <c r="T300" s="12">
        <v>367</v>
      </c>
      <c r="U300" s="12">
        <v>1428.3</v>
      </c>
      <c r="V300" s="12">
        <v>1428.3</v>
      </c>
      <c r="W300" s="22"/>
      <c r="Y300" s="9">
        <f t="shared" si="43"/>
        <v>1080.258</v>
      </c>
    </row>
    <row r="301" spans="1:26" x14ac:dyDescent="0.35">
      <c r="A301" s="8">
        <v>301</v>
      </c>
      <c r="B301" s="1"/>
      <c r="C301" s="1"/>
      <c r="D301" s="1"/>
      <c r="E301" s="1"/>
      <c r="F301" s="1"/>
      <c r="G301" s="1"/>
      <c r="H301" s="1"/>
      <c r="I301" s="1" t="s">
        <v>278</v>
      </c>
      <c r="J301" s="12">
        <v>2728.82</v>
      </c>
      <c r="K301" s="12"/>
      <c r="L301" s="12">
        <v>1583.6</v>
      </c>
      <c r="M301" s="12"/>
      <c r="N301" s="12">
        <v>3804.89</v>
      </c>
      <c r="O301" s="12"/>
      <c r="P301" s="12">
        <v>2760.6</v>
      </c>
      <c r="Q301" s="12">
        <v>0</v>
      </c>
      <c r="R301" s="12">
        <v>2705.5</v>
      </c>
      <c r="S301" s="12">
        <v>0</v>
      </c>
      <c r="T301" s="12">
        <v>1887.17</v>
      </c>
      <c r="U301" s="12">
        <v>748.65</v>
      </c>
      <c r="V301" s="12">
        <v>2994.6</v>
      </c>
      <c r="W301" s="22"/>
      <c r="Y301" s="9">
        <f t="shared" si="43"/>
        <v>2716.6819999999998</v>
      </c>
    </row>
    <row r="302" spans="1:26" x14ac:dyDescent="0.35">
      <c r="A302" s="8">
        <v>302</v>
      </c>
      <c r="B302" s="1"/>
      <c r="C302" s="1"/>
      <c r="D302" s="1"/>
      <c r="E302" s="1"/>
      <c r="F302" s="1"/>
      <c r="G302" s="1"/>
      <c r="H302" s="1"/>
      <c r="I302" s="1" t="s">
        <v>279</v>
      </c>
      <c r="J302" s="12">
        <v>1435.33</v>
      </c>
      <c r="K302" s="12"/>
      <c r="L302" s="12">
        <v>1521.66</v>
      </c>
      <c r="M302" s="12"/>
      <c r="N302" s="12">
        <v>1599.13</v>
      </c>
      <c r="O302" s="12"/>
      <c r="P302" s="12">
        <v>2715.45</v>
      </c>
      <c r="Q302" s="12">
        <v>0</v>
      </c>
      <c r="R302" s="12">
        <v>733.84</v>
      </c>
      <c r="S302" s="12">
        <v>0</v>
      </c>
      <c r="T302" s="12">
        <v>1465.44</v>
      </c>
      <c r="U302" s="12">
        <v>1428.3</v>
      </c>
      <c r="V302" s="12">
        <v>2380.5</v>
      </c>
      <c r="W302" s="22"/>
      <c r="Y302" s="9">
        <f t="shared" si="43"/>
        <v>1601.0819999999999</v>
      </c>
    </row>
    <row r="303" spans="1:26" ht="15" thickBot="1" x14ac:dyDescent="0.4">
      <c r="A303" s="8">
        <v>303</v>
      </c>
      <c r="B303" s="1"/>
      <c r="C303" s="1"/>
      <c r="D303" s="1"/>
      <c r="E303" s="1"/>
      <c r="F303" s="1"/>
      <c r="G303" s="1"/>
      <c r="H303" s="1"/>
      <c r="I303" s="1" t="s">
        <v>280</v>
      </c>
      <c r="J303" s="13">
        <v>3426.39</v>
      </c>
      <c r="K303" s="13"/>
      <c r="L303" s="13">
        <v>2583.59</v>
      </c>
      <c r="M303" s="13"/>
      <c r="N303" s="13">
        <v>1678.29</v>
      </c>
      <c r="O303" s="13"/>
      <c r="P303" s="13">
        <v>1179.44</v>
      </c>
      <c r="Q303" s="13">
        <v>0</v>
      </c>
      <c r="R303" s="13">
        <v>1204.2</v>
      </c>
      <c r="S303" s="13">
        <v>0</v>
      </c>
      <c r="T303" s="13">
        <v>923.11</v>
      </c>
      <c r="U303" s="13">
        <v>2994.6</v>
      </c>
      <c r="V303" s="13">
        <v>5240.55</v>
      </c>
      <c r="W303" s="23"/>
      <c r="Y303" s="9">
        <f t="shared" si="43"/>
        <v>2014.3820000000001</v>
      </c>
    </row>
    <row r="304" spans="1:26" x14ac:dyDescent="0.35">
      <c r="A304" s="8">
        <v>304</v>
      </c>
      <c r="B304" s="1"/>
      <c r="C304" s="1"/>
      <c r="D304" s="1"/>
      <c r="E304" s="1"/>
      <c r="F304" s="1"/>
      <c r="G304" s="1"/>
      <c r="H304" s="1" t="s">
        <v>281</v>
      </c>
      <c r="I304" s="1"/>
      <c r="J304" s="12">
        <f>ROUND(SUM(J297:J303),5)</f>
        <v>19704.39</v>
      </c>
      <c r="K304" s="12"/>
      <c r="L304" s="12">
        <f>ROUND(SUM(L297:L303),5)</f>
        <v>19119.18</v>
      </c>
      <c r="M304" s="12"/>
      <c r="N304" s="12">
        <f>ROUND(SUM(N297:N303),5)</f>
        <v>14921.45</v>
      </c>
      <c r="O304" s="12"/>
      <c r="P304" s="12">
        <f t="shared" ref="P304:W304" si="47">ROUND(SUM(P297:P303),5)</f>
        <v>15567.24</v>
      </c>
      <c r="Q304" s="12">
        <f t="shared" si="47"/>
        <v>0</v>
      </c>
      <c r="R304" s="12">
        <f t="shared" si="47"/>
        <v>18342.05</v>
      </c>
      <c r="S304" s="12">
        <f t="shared" si="47"/>
        <v>0</v>
      </c>
      <c r="T304" s="12">
        <f t="shared" si="47"/>
        <v>9701.8799999999992</v>
      </c>
      <c r="U304" s="12">
        <f t="shared" si="47"/>
        <v>12589.05</v>
      </c>
      <c r="V304" s="12">
        <f t="shared" si="47"/>
        <v>30011.55</v>
      </c>
      <c r="W304" s="21">
        <f t="shared" si="47"/>
        <v>0</v>
      </c>
      <c r="Y304" s="9">
        <f t="shared" si="43"/>
        <v>17530.862000000001</v>
      </c>
    </row>
    <row r="305" spans="1:25" x14ac:dyDescent="0.35">
      <c r="A305" s="8">
        <v>305</v>
      </c>
      <c r="B305" s="1"/>
      <c r="C305" s="1"/>
      <c r="D305" s="1"/>
      <c r="E305" s="1"/>
      <c r="F305" s="1"/>
      <c r="G305" s="1"/>
      <c r="H305" s="1" t="s">
        <v>282</v>
      </c>
      <c r="I305" s="1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21"/>
      <c r="Y305" s="9"/>
    </row>
    <row r="306" spans="1:25" x14ac:dyDescent="0.35">
      <c r="A306" s="8">
        <v>306</v>
      </c>
      <c r="B306" s="1"/>
      <c r="C306" s="1"/>
      <c r="D306" s="1"/>
      <c r="E306" s="1"/>
      <c r="F306" s="1"/>
      <c r="G306" s="1"/>
      <c r="H306" s="1"/>
      <c r="I306" s="1" t="s">
        <v>283</v>
      </c>
      <c r="J306" s="12">
        <v>1864.73</v>
      </c>
      <c r="K306" s="12"/>
      <c r="L306" s="12">
        <v>1698.21</v>
      </c>
      <c r="M306" s="12"/>
      <c r="N306" s="12">
        <v>813.44</v>
      </c>
      <c r="O306" s="12"/>
      <c r="P306" s="12">
        <v>1057.3499999999999</v>
      </c>
      <c r="Q306" s="12">
        <v>0</v>
      </c>
      <c r="R306" s="12">
        <v>2804.33</v>
      </c>
      <c r="S306" s="12">
        <v>0</v>
      </c>
      <c r="T306" s="12">
        <v>1494.6</v>
      </c>
      <c r="U306" s="12">
        <v>1428.3</v>
      </c>
      <c r="V306" s="12">
        <v>1904.4</v>
      </c>
      <c r="W306" s="22"/>
      <c r="Y306" s="9">
        <f t="shared" si="43"/>
        <v>1647.6119999999999</v>
      </c>
    </row>
    <row r="307" spans="1:25" x14ac:dyDescent="0.35">
      <c r="A307" s="8">
        <v>307</v>
      </c>
      <c r="B307" s="1"/>
      <c r="C307" s="1"/>
      <c r="D307" s="1"/>
      <c r="E307" s="1"/>
      <c r="F307" s="1"/>
      <c r="G307" s="1"/>
      <c r="H307" s="1"/>
      <c r="I307" s="1" t="s">
        <v>284</v>
      </c>
      <c r="J307" s="12">
        <v>0</v>
      </c>
      <c r="K307" s="12"/>
      <c r="L307" s="12">
        <v>852.76</v>
      </c>
      <c r="M307" s="12"/>
      <c r="N307" s="12">
        <v>221.45</v>
      </c>
      <c r="O307" s="12"/>
      <c r="P307" s="12">
        <v>304.06</v>
      </c>
      <c r="Q307" s="12">
        <v>0</v>
      </c>
      <c r="R307" s="12">
        <v>218.92</v>
      </c>
      <c r="S307" s="12">
        <v>0</v>
      </c>
      <c r="T307" s="12">
        <v>0</v>
      </c>
      <c r="U307" s="12">
        <v>476.1</v>
      </c>
      <c r="V307" s="12">
        <v>1428.3</v>
      </c>
      <c r="W307" s="22"/>
      <c r="Y307" s="9">
        <f t="shared" si="43"/>
        <v>319.43799999999999</v>
      </c>
    </row>
    <row r="308" spans="1:25" x14ac:dyDescent="0.35">
      <c r="A308" s="8">
        <v>308</v>
      </c>
      <c r="B308" s="1"/>
      <c r="C308" s="1"/>
      <c r="D308" s="1"/>
      <c r="E308" s="1"/>
      <c r="F308" s="1"/>
      <c r="G308" s="1"/>
      <c r="H308" s="1"/>
      <c r="I308" s="1" t="s">
        <v>285</v>
      </c>
      <c r="J308" s="12">
        <v>0</v>
      </c>
      <c r="K308" s="12"/>
      <c r="L308" s="12">
        <v>801.44</v>
      </c>
      <c r="M308" s="12"/>
      <c r="N308" s="12">
        <v>0</v>
      </c>
      <c r="O308" s="12"/>
      <c r="P308" s="12">
        <v>0</v>
      </c>
      <c r="Q308" s="12"/>
      <c r="R308" s="12">
        <v>0</v>
      </c>
      <c r="S308" s="12">
        <v>0</v>
      </c>
      <c r="T308" s="12">
        <v>0</v>
      </c>
      <c r="U308" s="12">
        <v>0</v>
      </c>
      <c r="V308" s="12">
        <v>748.65</v>
      </c>
      <c r="W308" s="22"/>
      <c r="Y308" s="9">
        <f t="shared" si="43"/>
        <v>160.28800000000001</v>
      </c>
    </row>
    <row r="309" spans="1:25" x14ac:dyDescent="0.35">
      <c r="A309" s="8">
        <v>309</v>
      </c>
      <c r="B309" s="1"/>
      <c r="C309" s="1"/>
      <c r="D309" s="1"/>
      <c r="E309" s="1"/>
      <c r="F309" s="1"/>
      <c r="G309" s="1"/>
      <c r="H309" s="1"/>
      <c r="I309" s="1" t="s">
        <v>286</v>
      </c>
      <c r="J309" s="12">
        <v>0</v>
      </c>
      <c r="K309" s="12"/>
      <c r="L309" s="12">
        <v>0</v>
      </c>
      <c r="M309" s="12"/>
      <c r="N309" s="12">
        <v>0</v>
      </c>
      <c r="O309" s="12"/>
      <c r="P309" s="12">
        <v>0</v>
      </c>
      <c r="Q309" s="12"/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22"/>
      <c r="Y309" s="9">
        <f t="shared" si="43"/>
        <v>0</v>
      </c>
    </row>
    <row r="310" spans="1:25" x14ac:dyDescent="0.35">
      <c r="A310" s="8">
        <v>310</v>
      </c>
      <c r="B310" s="1"/>
      <c r="C310" s="1"/>
      <c r="D310" s="1"/>
      <c r="E310" s="1"/>
      <c r="F310" s="1"/>
      <c r="G310" s="1"/>
      <c r="H310" s="1"/>
      <c r="I310" s="1" t="s">
        <v>287</v>
      </c>
      <c r="J310" s="12">
        <v>1186.26</v>
      </c>
      <c r="K310" s="12"/>
      <c r="L310" s="12">
        <v>2571.1</v>
      </c>
      <c r="M310" s="12"/>
      <c r="N310" s="12">
        <v>1979.78</v>
      </c>
      <c r="O310" s="12"/>
      <c r="P310" s="12">
        <v>2338.5500000000002</v>
      </c>
      <c r="Q310" s="12">
        <v>0</v>
      </c>
      <c r="R310" s="12">
        <v>1460.65</v>
      </c>
      <c r="S310" s="12">
        <v>0</v>
      </c>
      <c r="T310" s="12">
        <v>1534.63</v>
      </c>
      <c r="U310" s="12">
        <v>1428.3</v>
      </c>
      <c r="V310" s="12">
        <v>2856.6</v>
      </c>
      <c r="W310" s="22"/>
      <c r="Y310" s="9">
        <f t="shared" si="43"/>
        <v>1907.268</v>
      </c>
    </row>
    <row r="311" spans="1:25" x14ac:dyDescent="0.35">
      <c r="A311" s="8">
        <v>311</v>
      </c>
      <c r="B311" s="1"/>
      <c r="C311" s="1"/>
      <c r="D311" s="1"/>
      <c r="E311" s="1"/>
      <c r="F311" s="1"/>
      <c r="G311" s="1"/>
      <c r="H311" s="1"/>
      <c r="I311" s="1" t="s">
        <v>288</v>
      </c>
      <c r="J311" s="12">
        <v>1056.25</v>
      </c>
      <c r="K311" s="12"/>
      <c r="L311" s="12">
        <v>638.87</v>
      </c>
      <c r="M311" s="12"/>
      <c r="N311" s="12">
        <v>475.38</v>
      </c>
      <c r="O311" s="12"/>
      <c r="P311" s="12">
        <v>211.73</v>
      </c>
      <c r="Q311" s="12">
        <v>0</v>
      </c>
      <c r="R311" s="12">
        <v>754.3</v>
      </c>
      <c r="S311" s="12">
        <v>0</v>
      </c>
      <c r="T311" s="12">
        <v>528.41999999999996</v>
      </c>
      <c r="U311" s="12">
        <v>952.2</v>
      </c>
      <c r="V311" s="12">
        <v>1428.3</v>
      </c>
      <c r="W311" s="22"/>
      <c r="Y311" s="9">
        <f t="shared" si="43"/>
        <v>627.30599999999993</v>
      </c>
    </row>
    <row r="312" spans="1:25" x14ac:dyDescent="0.35">
      <c r="A312" s="8">
        <v>312</v>
      </c>
      <c r="B312" s="1"/>
      <c r="C312" s="1"/>
      <c r="D312" s="1"/>
      <c r="E312" s="1"/>
      <c r="F312" s="1"/>
      <c r="G312" s="1"/>
      <c r="H312" s="1"/>
      <c r="I312" s="1" t="s">
        <v>289</v>
      </c>
      <c r="J312" s="12">
        <v>585.66999999999996</v>
      </c>
      <c r="K312" s="12"/>
      <c r="L312" s="12">
        <v>2557.4</v>
      </c>
      <c r="M312" s="12"/>
      <c r="N312" s="12">
        <v>1925.42</v>
      </c>
      <c r="O312" s="12"/>
      <c r="P312" s="12">
        <v>5744.97</v>
      </c>
      <c r="Q312" s="12">
        <v>0</v>
      </c>
      <c r="R312" s="12">
        <v>3339.72</v>
      </c>
      <c r="S312" s="12">
        <v>0</v>
      </c>
      <c r="T312" s="12">
        <v>1792.59</v>
      </c>
      <c r="U312" s="12">
        <v>1904.4</v>
      </c>
      <c r="V312" s="12">
        <v>3332.7</v>
      </c>
      <c r="W312" s="22"/>
      <c r="Y312" s="9">
        <f t="shared" si="43"/>
        <v>2830.6359999999995</v>
      </c>
    </row>
    <row r="313" spans="1:25" x14ac:dyDescent="0.35">
      <c r="A313" s="8">
        <v>313</v>
      </c>
      <c r="B313" s="1"/>
      <c r="C313" s="1"/>
      <c r="D313" s="1"/>
      <c r="E313" s="1"/>
      <c r="F313" s="1"/>
      <c r="G313" s="1"/>
      <c r="H313" s="1"/>
      <c r="I313" s="1" t="s">
        <v>290</v>
      </c>
      <c r="J313" s="12">
        <v>3000.45</v>
      </c>
      <c r="K313" s="12"/>
      <c r="L313" s="12">
        <v>1020.61</v>
      </c>
      <c r="M313" s="12"/>
      <c r="N313" s="12">
        <v>0</v>
      </c>
      <c r="O313" s="12"/>
      <c r="P313" s="12">
        <v>510.6</v>
      </c>
      <c r="Q313" s="12"/>
      <c r="R313" s="12">
        <v>949.79</v>
      </c>
      <c r="S313" s="12">
        <v>0</v>
      </c>
      <c r="T313" s="12">
        <v>0</v>
      </c>
      <c r="U313" s="12">
        <v>476.1</v>
      </c>
      <c r="V313" s="12">
        <v>1428.3</v>
      </c>
      <c r="W313" s="22"/>
      <c r="Y313" s="9">
        <f t="shared" si="43"/>
        <v>1096.29</v>
      </c>
    </row>
    <row r="314" spans="1:25" ht="15" thickBot="1" x14ac:dyDescent="0.4">
      <c r="A314" s="8">
        <v>314</v>
      </c>
      <c r="B314" s="1"/>
      <c r="C314" s="1"/>
      <c r="D314" s="1"/>
      <c r="E314" s="1"/>
      <c r="F314" s="1"/>
      <c r="G314" s="1"/>
      <c r="H314" s="1"/>
      <c r="I314" s="1" t="s">
        <v>291</v>
      </c>
      <c r="J314" s="13">
        <v>0</v>
      </c>
      <c r="K314" s="13"/>
      <c r="L314" s="13">
        <v>0</v>
      </c>
      <c r="M314" s="13"/>
      <c r="N314" s="13">
        <v>0</v>
      </c>
      <c r="O314" s="13"/>
      <c r="P314" s="13">
        <v>285.27999999999997</v>
      </c>
      <c r="Q314" s="13"/>
      <c r="R314" s="13">
        <v>0</v>
      </c>
      <c r="S314" s="13">
        <v>0</v>
      </c>
      <c r="T314" s="13">
        <v>0</v>
      </c>
      <c r="U314" s="13">
        <v>476.1</v>
      </c>
      <c r="V314" s="13">
        <v>952.2</v>
      </c>
      <c r="W314" s="23"/>
      <c r="Y314" s="9">
        <f t="shared" si="43"/>
        <v>57.055999999999997</v>
      </c>
    </row>
    <row r="315" spans="1:25" x14ac:dyDescent="0.35">
      <c r="A315" s="8">
        <v>315</v>
      </c>
      <c r="B315" s="1"/>
      <c r="C315" s="1"/>
      <c r="D315" s="1"/>
      <c r="E315" s="1"/>
      <c r="F315" s="1"/>
      <c r="G315" s="1"/>
      <c r="H315" s="1" t="s">
        <v>292</v>
      </c>
      <c r="I315" s="1"/>
      <c r="J315" s="12">
        <f>ROUND(SUM(J305:J314),5)</f>
        <v>7693.36</v>
      </c>
      <c r="K315" s="12"/>
      <c r="L315" s="12">
        <f>ROUND(SUM(L305:L314),5)</f>
        <v>10140.39</v>
      </c>
      <c r="M315" s="12"/>
      <c r="N315" s="12">
        <f>ROUND(SUM(N305:N314),5)</f>
        <v>5415.47</v>
      </c>
      <c r="O315" s="12"/>
      <c r="P315" s="12">
        <f t="shared" ref="P315:W315" si="48">ROUND(SUM(P305:P314),5)</f>
        <v>10452.540000000001</v>
      </c>
      <c r="Q315" s="12">
        <f t="shared" si="48"/>
        <v>0</v>
      </c>
      <c r="R315" s="12">
        <f t="shared" si="48"/>
        <v>9527.7099999999991</v>
      </c>
      <c r="S315" s="12">
        <f t="shared" si="48"/>
        <v>0</v>
      </c>
      <c r="T315" s="12">
        <f t="shared" si="48"/>
        <v>5350.24</v>
      </c>
      <c r="U315" s="12">
        <f t="shared" si="48"/>
        <v>7141.5</v>
      </c>
      <c r="V315" s="12">
        <f t="shared" si="48"/>
        <v>14079.45</v>
      </c>
      <c r="W315" s="21">
        <f t="shared" si="48"/>
        <v>0</v>
      </c>
      <c r="Y315" s="9">
        <f t="shared" si="43"/>
        <v>8645.8940000000002</v>
      </c>
    </row>
    <row r="316" spans="1:25" x14ac:dyDescent="0.35">
      <c r="A316" s="8">
        <v>316</v>
      </c>
      <c r="B316" s="1"/>
      <c r="C316" s="1"/>
      <c r="D316" s="1"/>
      <c r="E316" s="1"/>
      <c r="F316" s="1"/>
      <c r="G316" s="1"/>
      <c r="H316" s="1" t="s">
        <v>293</v>
      </c>
      <c r="I316" s="1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21"/>
      <c r="Y316" s="9"/>
    </row>
    <row r="317" spans="1:25" x14ac:dyDescent="0.35">
      <c r="A317" s="8">
        <v>317</v>
      </c>
      <c r="B317" s="1"/>
      <c r="C317" s="1"/>
      <c r="D317" s="1"/>
      <c r="E317" s="1"/>
      <c r="F317" s="1"/>
      <c r="G317" s="1"/>
      <c r="H317" s="1"/>
      <c r="I317" s="1" t="s">
        <v>294</v>
      </c>
      <c r="J317" s="12">
        <v>1170.3599999999999</v>
      </c>
      <c r="K317" s="12"/>
      <c r="L317" s="12">
        <v>1684.67</v>
      </c>
      <c r="M317" s="12"/>
      <c r="N317" s="12">
        <v>2941.24</v>
      </c>
      <c r="O317" s="12"/>
      <c r="P317" s="12">
        <v>1964.59</v>
      </c>
      <c r="Q317" s="12">
        <v>0</v>
      </c>
      <c r="R317" s="12">
        <v>3683.37</v>
      </c>
      <c r="S317" s="12">
        <v>0</v>
      </c>
      <c r="T317" s="12">
        <v>629.75</v>
      </c>
      <c r="U317" s="12">
        <v>2245.9499999999998</v>
      </c>
      <c r="V317" s="12">
        <v>3743.25</v>
      </c>
      <c r="W317" s="22"/>
      <c r="Y317" s="9">
        <f t="shared" si="43"/>
        <v>2288.846</v>
      </c>
    </row>
    <row r="318" spans="1:25" x14ac:dyDescent="0.35">
      <c r="A318" s="8">
        <v>318</v>
      </c>
      <c r="B318" s="1"/>
      <c r="C318" s="1"/>
      <c r="D318" s="1"/>
      <c r="E318" s="1"/>
      <c r="F318" s="1"/>
      <c r="G318" s="1"/>
      <c r="H318" s="1"/>
      <c r="I318" s="1" t="s">
        <v>295</v>
      </c>
      <c r="J318" s="12">
        <v>0</v>
      </c>
      <c r="K318" s="12"/>
      <c r="L318" s="12">
        <v>689.44</v>
      </c>
      <c r="M318" s="12"/>
      <c r="N318" s="12">
        <v>0</v>
      </c>
      <c r="O318" s="12"/>
      <c r="P318" s="12">
        <v>458.39</v>
      </c>
      <c r="Q318" s="12"/>
      <c r="R318" s="12">
        <v>0</v>
      </c>
      <c r="S318" s="12">
        <v>0</v>
      </c>
      <c r="T318" s="12">
        <v>0</v>
      </c>
      <c r="U318" s="12">
        <v>1497.3</v>
      </c>
      <c r="V318" s="12">
        <v>1497.3</v>
      </c>
      <c r="W318" s="22"/>
      <c r="Y318" s="9">
        <f t="shared" si="43"/>
        <v>229.56599999999997</v>
      </c>
    </row>
    <row r="319" spans="1:25" x14ac:dyDescent="0.35">
      <c r="A319" s="8">
        <v>319</v>
      </c>
      <c r="B319" s="1"/>
      <c r="C319" s="1"/>
      <c r="D319" s="1"/>
      <c r="E319" s="1"/>
      <c r="F319" s="1"/>
      <c r="G319" s="1"/>
      <c r="H319" s="1"/>
      <c r="I319" s="1" t="s">
        <v>296</v>
      </c>
      <c r="J319" s="12">
        <v>1868.94</v>
      </c>
      <c r="K319" s="12"/>
      <c r="L319" s="12">
        <v>2402.4499999999998</v>
      </c>
      <c r="M319" s="12"/>
      <c r="N319" s="12">
        <v>818.15</v>
      </c>
      <c r="O319" s="12"/>
      <c r="P319" s="12">
        <v>1797.25</v>
      </c>
      <c r="Q319" s="12">
        <v>0</v>
      </c>
      <c r="R319" s="12">
        <v>495.52</v>
      </c>
      <c r="S319" s="12">
        <v>0</v>
      </c>
      <c r="T319" s="12">
        <v>0</v>
      </c>
      <c r="U319" s="12">
        <v>2245.9499999999998</v>
      </c>
      <c r="V319" s="12">
        <v>5240.55</v>
      </c>
      <c r="W319" s="22"/>
      <c r="Y319" s="9">
        <f t="shared" si="43"/>
        <v>1476.462</v>
      </c>
    </row>
    <row r="320" spans="1:25" ht="15" thickBot="1" x14ac:dyDescent="0.4">
      <c r="A320" s="8">
        <v>320</v>
      </c>
      <c r="B320" s="1"/>
      <c r="C320" s="1"/>
      <c r="D320" s="1"/>
      <c r="E320" s="1"/>
      <c r="F320" s="1"/>
      <c r="G320" s="1"/>
      <c r="H320" s="1"/>
      <c r="I320" s="1" t="s">
        <v>297</v>
      </c>
      <c r="J320" s="13">
        <v>877.88</v>
      </c>
      <c r="K320" s="13"/>
      <c r="L320" s="13">
        <v>1534.98</v>
      </c>
      <c r="M320" s="13"/>
      <c r="N320" s="13">
        <v>731.88</v>
      </c>
      <c r="O320" s="13"/>
      <c r="P320" s="13">
        <v>0</v>
      </c>
      <c r="Q320" s="13">
        <v>0</v>
      </c>
      <c r="R320" s="13">
        <v>1143.08</v>
      </c>
      <c r="S320" s="13">
        <v>0</v>
      </c>
      <c r="T320" s="13">
        <v>288.86</v>
      </c>
      <c r="U320" s="13">
        <v>1428.3</v>
      </c>
      <c r="V320" s="13">
        <v>2856.6</v>
      </c>
      <c r="W320" s="23"/>
      <c r="Y320" s="9">
        <f t="shared" si="43"/>
        <v>857.56399999999996</v>
      </c>
    </row>
    <row r="321" spans="1:25" x14ac:dyDescent="0.35">
      <c r="A321" s="8">
        <v>321</v>
      </c>
      <c r="B321" s="1"/>
      <c r="C321" s="1"/>
      <c r="D321" s="1"/>
      <c r="E321" s="1"/>
      <c r="F321" s="1"/>
      <c r="G321" s="1"/>
      <c r="H321" s="1" t="s">
        <v>298</v>
      </c>
      <c r="I321" s="1"/>
      <c r="J321" s="12">
        <f>ROUND(SUM(J316:J320),5)</f>
        <v>3917.18</v>
      </c>
      <c r="K321" s="12"/>
      <c r="L321" s="12">
        <f>ROUND(SUM(L316:L320),5)</f>
        <v>6311.54</v>
      </c>
      <c r="M321" s="12"/>
      <c r="N321" s="12">
        <f>ROUND(SUM(N316:N320),5)</f>
        <v>4491.2700000000004</v>
      </c>
      <c r="O321" s="12"/>
      <c r="P321" s="12">
        <f t="shared" ref="P321:W321" si="49">ROUND(SUM(P316:P320),5)</f>
        <v>4220.2299999999996</v>
      </c>
      <c r="Q321" s="12">
        <f t="shared" si="49"/>
        <v>0</v>
      </c>
      <c r="R321" s="12">
        <f t="shared" si="49"/>
        <v>5321.97</v>
      </c>
      <c r="S321" s="12">
        <f t="shared" si="49"/>
        <v>0</v>
      </c>
      <c r="T321" s="12">
        <f t="shared" si="49"/>
        <v>918.61</v>
      </c>
      <c r="U321" s="12">
        <f t="shared" si="49"/>
        <v>7417.5</v>
      </c>
      <c r="V321" s="12">
        <f t="shared" si="49"/>
        <v>13337.7</v>
      </c>
      <c r="W321" s="21">
        <f t="shared" si="49"/>
        <v>0</v>
      </c>
      <c r="Y321" s="9">
        <f t="shared" si="43"/>
        <v>4852.4380000000001</v>
      </c>
    </row>
    <row r="322" spans="1:25" x14ac:dyDescent="0.35">
      <c r="A322" s="8">
        <v>322</v>
      </c>
      <c r="B322" s="1"/>
      <c r="C322" s="1"/>
      <c r="D322" s="1"/>
      <c r="E322" s="1"/>
      <c r="F322" s="1"/>
      <c r="G322" s="1"/>
      <c r="H322" s="1" t="s">
        <v>299</v>
      </c>
      <c r="I322" s="1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21"/>
      <c r="Y322" s="9"/>
    </row>
    <row r="323" spans="1:25" x14ac:dyDescent="0.35">
      <c r="A323" s="8">
        <v>323</v>
      </c>
      <c r="B323" s="1"/>
      <c r="C323" s="1"/>
      <c r="D323" s="1"/>
      <c r="E323" s="1"/>
      <c r="F323" s="1"/>
      <c r="G323" s="1"/>
      <c r="H323" s="1"/>
      <c r="I323" s="1" t="s">
        <v>300</v>
      </c>
      <c r="J323" s="12">
        <v>4285.12</v>
      </c>
      <c r="K323" s="12"/>
      <c r="L323" s="12">
        <v>5339.46</v>
      </c>
      <c r="M323" s="12"/>
      <c r="N323" s="12">
        <v>7095.36</v>
      </c>
      <c r="O323" s="12"/>
      <c r="P323" s="12">
        <v>2668.15</v>
      </c>
      <c r="Q323" s="12">
        <v>0</v>
      </c>
      <c r="R323" s="12">
        <v>7472.27</v>
      </c>
      <c r="S323" s="12">
        <v>0</v>
      </c>
      <c r="T323" s="12">
        <v>741.66</v>
      </c>
      <c r="U323" s="12">
        <v>2994.6</v>
      </c>
      <c r="V323" s="12">
        <v>5240.55</v>
      </c>
      <c r="W323" s="22"/>
      <c r="Y323" s="9">
        <f t="shared" si="43"/>
        <v>5372.0720000000001</v>
      </c>
    </row>
    <row r="324" spans="1:25" x14ac:dyDescent="0.35">
      <c r="A324" s="8">
        <v>324</v>
      </c>
      <c r="B324" s="1"/>
      <c r="C324" s="1"/>
      <c r="D324" s="1"/>
      <c r="E324" s="1"/>
      <c r="F324" s="1"/>
      <c r="G324" s="1"/>
      <c r="H324" s="1"/>
      <c r="I324" s="1" t="s">
        <v>301</v>
      </c>
      <c r="J324" s="12">
        <v>546.04</v>
      </c>
      <c r="K324" s="12"/>
      <c r="L324" s="12">
        <v>665.68</v>
      </c>
      <c r="M324" s="12"/>
      <c r="N324" s="12">
        <v>1201.75</v>
      </c>
      <c r="O324" s="12"/>
      <c r="P324" s="12">
        <v>838.34</v>
      </c>
      <c r="Q324" s="12">
        <v>0</v>
      </c>
      <c r="R324" s="12">
        <v>973.09</v>
      </c>
      <c r="S324" s="12">
        <v>0</v>
      </c>
      <c r="T324" s="12">
        <v>581.72</v>
      </c>
      <c r="U324" s="12">
        <v>1497.3</v>
      </c>
      <c r="V324" s="12">
        <v>1497.3</v>
      </c>
      <c r="W324" s="22"/>
      <c r="Y324" s="9">
        <f t="shared" si="43"/>
        <v>844.9799999999999</v>
      </c>
    </row>
    <row r="325" spans="1:25" x14ac:dyDescent="0.35">
      <c r="A325" s="8">
        <v>325</v>
      </c>
      <c r="B325" s="1"/>
      <c r="C325" s="1"/>
      <c r="D325" s="1"/>
      <c r="E325" s="1"/>
      <c r="F325" s="1"/>
      <c r="G325" s="1"/>
      <c r="H325" s="1"/>
      <c r="I325" s="1" t="s">
        <v>302</v>
      </c>
      <c r="J325" s="12">
        <v>7995.47</v>
      </c>
      <c r="K325" s="12"/>
      <c r="L325" s="12">
        <v>3003.63</v>
      </c>
      <c r="M325" s="12"/>
      <c r="N325" s="12">
        <v>3808.74</v>
      </c>
      <c r="O325" s="12"/>
      <c r="P325" s="12">
        <v>5235.6099999999997</v>
      </c>
      <c r="Q325" s="12">
        <v>0</v>
      </c>
      <c r="R325" s="12">
        <v>2709.64</v>
      </c>
      <c r="S325" s="12">
        <v>0</v>
      </c>
      <c r="T325" s="12">
        <v>1177.83</v>
      </c>
      <c r="U325" s="12">
        <v>748.65</v>
      </c>
      <c r="V325" s="12">
        <v>1497.3</v>
      </c>
      <c r="W325" s="22"/>
      <c r="Y325" s="9">
        <f t="shared" si="43"/>
        <v>4550.6180000000004</v>
      </c>
    </row>
    <row r="326" spans="1:25" x14ac:dyDescent="0.35">
      <c r="A326" s="8">
        <v>326</v>
      </c>
      <c r="B326" s="1"/>
      <c r="C326" s="1"/>
      <c r="D326" s="1"/>
      <c r="E326" s="1"/>
      <c r="F326" s="1"/>
      <c r="G326" s="1"/>
      <c r="H326" s="1"/>
      <c r="I326" s="1" t="s">
        <v>303</v>
      </c>
      <c r="J326" s="12">
        <v>544.05999999999995</v>
      </c>
      <c r="K326" s="12"/>
      <c r="L326" s="12">
        <v>338.96</v>
      </c>
      <c r="M326" s="12"/>
      <c r="N326" s="12">
        <v>0</v>
      </c>
      <c r="O326" s="12"/>
      <c r="P326" s="12">
        <v>565.49</v>
      </c>
      <c r="Q326" s="12"/>
      <c r="R326" s="12">
        <v>549.34</v>
      </c>
      <c r="S326" s="12">
        <v>0</v>
      </c>
      <c r="T326" s="12">
        <v>0</v>
      </c>
      <c r="U326" s="12">
        <v>748.65</v>
      </c>
      <c r="V326" s="12">
        <v>1497.3</v>
      </c>
      <c r="W326" s="22"/>
      <c r="Y326" s="9">
        <f t="shared" si="43"/>
        <v>399.57</v>
      </c>
    </row>
    <row r="327" spans="1:25" x14ac:dyDescent="0.35">
      <c r="A327" s="8">
        <v>327</v>
      </c>
      <c r="B327" s="1"/>
      <c r="C327" s="1"/>
      <c r="D327" s="1"/>
      <c r="E327" s="1"/>
      <c r="F327" s="1"/>
      <c r="G327" s="1"/>
      <c r="H327" s="1"/>
      <c r="I327" s="1" t="s">
        <v>304</v>
      </c>
      <c r="J327" s="12">
        <v>3177.14</v>
      </c>
      <c r="K327" s="12"/>
      <c r="L327" s="12">
        <v>4376.7700000000004</v>
      </c>
      <c r="M327" s="12"/>
      <c r="N327" s="12">
        <v>5528.5</v>
      </c>
      <c r="O327" s="12"/>
      <c r="P327" s="12">
        <v>6533.79</v>
      </c>
      <c r="Q327" s="12">
        <v>0</v>
      </c>
      <c r="R327" s="12">
        <v>6028.22</v>
      </c>
      <c r="S327" s="12">
        <v>0</v>
      </c>
      <c r="T327" s="12">
        <v>1278.58</v>
      </c>
      <c r="U327" s="12">
        <v>1428.3</v>
      </c>
      <c r="V327" s="12">
        <v>2856.6</v>
      </c>
      <c r="W327" s="22"/>
      <c r="Y327" s="9">
        <f t="shared" si="43"/>
        <v>5128.884</v>
      </c>
    </row>
    <row r="328" spans="1:25" x14ac:dyDescent="0.35">
      <c r="A328" s="8">
        <v>328</v>
      </c>
      <c r="B328" s="1"/>
      <c r="C328" s="1"/>
      <c r="D328" s="1"/>
      <c r="E328" s="1"/>
      <c r="F328" s="1"/>
      <c r="G328" s="1"/>
      <c r="H328" s="1"/>
      <c r="I328" s="1" t="s">
        <v>305</v>
      </c>
      <c r="J328" s="12">
        <v>312.48</v>
      </c>
      <c r="K328" s="12"/>
      <c r="L328" s="12">
        <v>667.42</v>
      </c>
      <c r="M328" s="12"/>
      <c r="N328" s="12">
        <v>340.15</v>
      </c>
      <c r="O328" s="12"/>
      <c r="P328" s="12">
        <v>0</v>
      </c>
      <c r="Q328" s="12">
        <v>0</v>
      </c>
      <c r="R328" s="12">
        <v>515.61</v>
      </c>
      <c r="S328" s="12">
        <v>0</v>
      </c>
      <c r="T328" s="12">
        <v>0</v>
      </c>
      <c r="U328" s="12">
        <v>476.1</v>
      </c>
      <c r="V328" s="12">
        <v>952.2</v>
      </c>
      <c r="W328" s="22"/>
      <c r="Y328" s="9">
        <f t="shared" si="43"/>
        <v>367.13199999999995</v>
      </c>
    </row>
    <row r="329" spans="1:25" x14ac:dyDescent="0.35">
      <c r="A329" s="8">
        <v>329</v>
      </c>
      <c r="B329" s="1"/>
      <c r="C329" s="1"/>
      <c r="D329" s="1"/>
      <c r="E329" s="1"/>
      <c r="F329" s="1"/>
      <c r="G329" s="1"/>
      <c r="H329" s="1"/>
      <c r="I329" s="1" t="s">
        <v>306</v>
      </c>
      <c r="J329" s="12">
        <v>7187.27</v>
      </c>
      <c r="K329" s="12"/>
      <c r="L329" s="12">
        <v>7699.45</v>
      </c>
      <c r="M329" s="12"/>
      <c r="N329" s="12">
        <v>6979.91</v>
      </c>
      <c r="O329" s="12"/>
      <c r="P329" s="12">
        <v>6389.77</v>
      </c>
      <c r="Q329" s="12">
        <v>0</v>
      </c>
      <c r="R329" s="12">
        <v>5552.17</v>
      </c>
      <c r="S329" s="12">
        <v>0</v>
      </c>
      <c r="T329" s="12">
        <v>2870.37</v>
      </c>
      <c r="U329" s="12">
        <v>3743.25</v>
      </c>
      <c r="V329" s="12">
        <v>8983.7999999999993</v>
      </c>
      <c r="W329" s="22"/>
      <c r="Y329" s="9">
        <f t="shared" si="43"/>
        <v>6761.7139999999999</v>
      </c>
    </row>
    <row r="330" spans="1:25" x14ac:dyDescent="0.35">
      <c r="A330" s="8">
        <v>330</v>
      </c>
      <c r="B330" s="1"/>
      <c r="C330" s="1"/>
      <c r="D330" s="1"/>
      <c r="E330" s="1"/>
      <c r="F330" s="1"/>
      <c r="G330" s="1"/>
      <c r="H330" s="1"/>
      <c r="I330" s="1" t="s">
        <v>307</v>
      </c>
      <c r="J330" s="12">
        <v>966.99</v>
      </c>
      <c r="K330" s="12"/>
      <c r="L330" s="12">
        <v>966.67</v>
      </c>
      <c r="M330" s="12"/>
      <c r="N330" s="12">
        <v>0</v>
      </c>
      <c r="O330" s="12"/>
      <c r="P330" s="12">
        <v>1748.23</v>
      </c>
      <c r="Q330" s="12"/>
      <c r="R330" s="12">
        <v>298.04000000000002</v>
      </c>
      <c r="S330" s="12">
        <v>0</v>
      </c>
      <c r="T330" s="12">
        <v>0</v>
      </c>
      <c r="U330" s="12">
        <v>748.65</v>
      </c>
      <c r="V330" s="12">
        <v>2245.9499999999998</v>
      </c>
      <c r="W330" s="22"/>
      <c r="Y330" s="9">
        <f t="shared" si="43"/>
        <v>795.98599999999999</v>
      </c>
    </row>
    <row r="331" spans="1:25" ht="15" thickBot="1" x14ac:dyDescent="0.4">
      <c r="A331" s="8">
        <v>331</v>
      </c>
      <c r="B331" s="1"/>
      <c r="C331" s="1"/>
      <c r="D331" s="1"/>
      <c r="E331" s="1"/>
      <c r="F331" s="1"/>
      <c r="G331" s="1"/>
      <c r="H331" s="1"/>
      <c r="I331" s="1" t="s">
        <v>308</v>
      </c>
      <c r="J331" s="13">
        <v>1425.02</v>
      </c>
      <c r="K331" s="13"/>
      <c r="L331" s="13">
        <v>979.17</v>
      </c>
      <c r="M331" s="13"/>
      <c r="N331" s="13">
        <v>165.17</v>
      </c>
      <c r="O331" s="13"/>
      <c r="P331" s="13">
        <v>1661.64</v>
      </c>
      <c r="Q331" s="13">
        <v>0</v>
      </c>
      <c r="R331" s="13">
        <v>1930.15</v>
      </c>
      <c r="S331" s="13">
        <v>0</v>
      </c>
      <c r="T331" s="13">
        <v>0</v>
      </c>
      <c r="U331" s="13">
        <v>1904.4</v>
      </c>
      <c r="V331" s="13">
        <v>2380.5</v>
      </c>
      <c r="W331" s="23"/>
      <c r="Y331" s="9">
        <f t="shared" si="43"/>
        <v>1232.23</v>
      </c>
    </row>
    <row r="332" spans="1:25" x14ac:dyDescent="0.35">
      <c r="A332" s="8">
        <v>332</v>
      </c>
      <c r="B332" s="1"/>
      <c r="C332" s="1"/>
      <c r="D332" s="1"/>
      <c r="E332" s="1"/>
      <c r="F332" s="1"/>
      <c r="G332" s="1"/>
      <c r="H332" s="1" t="s">
        <v>309</v>
      </c>
      <c r="I332" s="1"/>
      <c r="J332" s="12">
        <f>ROUND(SUM(J322:J331),5)</f>
        <v>26439.59</v>
      </c>
      <c r="K332" s="12"/>
      <c r="L332" s="12">
        <f>ROUND(SUM(L322:L331),5)</f>
        <v>24037.21</v>
      </c>
      <c r="M332" s="12"/>
      <c r="N332" s="12">
        <f>ROUND(SUM(N322:N331),5)</f>
        <v>25119.58</v>
      </c>
      <c r="O332" s="12">
        <v>0</v>
      </c>
      <c r="P332" s="12">
        <f t="shared" ref="P332:W332" si="50">ROUND(SUM(P322:P331),5)</f>
        <v>25641.02</v>
      </c>
      <c r="Q332" s="12">
        <f t="shared" si="50"/>
        <v>0</v>
      </c>
      <c r="R332" s="12">
        <f t="shared" si="50"/>
        <v>26028.53</v>
      </c>
      <c r="S332" s="12">
        <f t="shared" si="50"/>
        <v>0</v>
      </c>
      <c r="T332" s="12">
        <f t="shared" si="50"/>
        <v>6650.16</v>
      </c>
      <c r="U332" s="12">
        <f t="shared" si="50"/>
        <v>14289.9</v>
      </c>
      <c r="V332" s="12">
        <f t="shared" si="50"/>
        <v>27151.5</v>
      </c>
      <c r="W332" s="21">
        <f t="shared" si="50"/>
        <v>0</v>
      </c>
      <c r="Y332" s="9">
        <f t="shared" ref="Y332:Y395" si="51">AVERAGE(J332,L332,N332,P332,R332)</f>
        <v>25453.186000000002</v>
      </c>
    </row>
    <row r="333" spans="1:25" x14ac:dyDescent="0.35">
      <c r="A333" s="8">
        <v>333</v>
      </c>
      <c r="B333" s="1"/>
      <c r="C333" s="1"/>
      <c r="D333" s="1"/>
      <c r="E333" s="1"/>
      <c r="F333" s="1"/>
      <c r="G333" s="1"/>
      <c r="H333" s="1" t="s">
        <v>310</v>
      </c>
      <c r="I333" s="1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21"/>
      <c r="Y333" s="9"/>
    </row>
    <row r="334" spans="1:25" x14ac:dyDescent="0.35">
      <c r="A334" s="8">
        <v>334</v>
      </c>
      <c r="B334" s="1"/>
      <c r="C334" s="1"/>
      <c r="D334" s="1"/>
      <c r="E334" s="1"/>
      <c r="F334" s="1"/>
      <c r="G334" s="1"/>
      <c r="H334" s="1"/>
      <c r="I334" s="1" t="s">
        <v>311</v>
      </c>
      <c r="J334" s="12">
        <v>6974.62</v>
      </c>
      <c r="K334" s="12"/>
      <c r="L334" s="12">
        <v>3678.22</v>
      </c>
      <c r="M334" s="12"/>
      <c r="N334" s="12">
        <v>5918.23</v>
      </c>
      <c r="O334" s="12"/>
      <c r="P334" s="12">
        <v>4974.72</v>
      </c>
      <c r="Q334" s="12">
        <v>0</v>
      </c>
      <c r="R334" s="12">
        <v>4567.4799999999996</v>
      </c>
      <c r="S334" s="12">
        <v>0</v>
      </c>
      <c r="T334" s="12">
        <v>3400.43</v>
      </c>
      <c r="U334" s="12">
        <v>2245.9499999999998</v>
      </c>
      <c r="V334" s="12">
        <v>2994.6</v>
      </c>
      <c r="W334" s="22"/>
      <c r="Y334" s="9">
        <f t="shared" si="51"/>
        <v>5222.6540000000005</v>
      </c>
    </row>
    <row r="335" spans="1:25" x14ac:dyDescent="0.35">
      <c r="A335" s="8">
        <v>335</v>
      </c>
      <c r="B335" s="1"/>
      <c r="C335" s="1"/>
      <c r="D335" s="1"/>
      <c r="E335" s="1"/>
      <c r="F335" s="1"/>
      <c r="G335" s="1"/>
      <c r="H335" s="1"/>
      <c r="I335" s="1" t="s">
        <v>312</v>
      </c>
      <c r="J335" s="12">
        <v>1770.11</v>
      </c>
      <c r="K335" s="12"/>
      <c r="L335" s="12">
        <v>1098.73</v>
      </c>
      <c r="M335" s="12"/>
      <c r="N335" s="12">
        <v>3096.59</v>
      </c>
      <c r="O335" s="12"/>
      <c r="P335" s="12">
        <v>0</v>
      </c>
      <c r="Q335" s="12">
        <v>0</v>
      </c>
      <c r="R335" s="12">
        <v>3521.56</v>
      </c>
      <c r="S335" s="12">
        <v>0</v>
      </c>
      <c r="T335" s="12">
        <v>716.03</v>
      </c>
      <c r="U335" s="12">
        <v>1497.3</v>
      </c>
      <c r="V335" s="12">
        <v>2245.9499999999998</v>
      </c>
      <c r="W335" s="22"/>
      <c r="Y335" s="9">
        <f t="shared" si="51"/>
        <v>1897.3979999999999</v>
      </c>
    </row>
    <row r="336" spans="1:25" x14ac:dyDescent="0.35">
      <c r="A336" s="8">
        <v>336</v>
      </c>
      <c r="B336" s="1"/>
      <c r="C336" s="1"/>
      <c r="D336" s="1"/>
      <c r="E336" s="1"/>
      <c r="F336" s="1"/>
      <c r="G336" s="1"/>
      <c r="H336" s="1"/>
      <c r="I336" s="1" t="s">
        <v>313</v>
      </c>
      <c r="J336" s="12">
        <v>9076.41</v>
      </c>
      <c r="K336" s="12"/>
      <c r="L336" s="12">
        <v>4754.6899999999996</v>
      </c>
      <c r="M336" s="12"/>
      <c r="N336" s="12">
        <v>9599.42</v>
      </c>
      <c r="O336" s="12"/>
      <c r="P336" s="12">
        <v>6907.07</v>
      </c>
      <c r="Q336" s="12">
        <v>0</v>
      </c>
      <c r="R336" s="12">
        <v>6668.29</v>
      </c>
      <c r="S336" s="12">
        <v>0</v>
      </c>
      <c r="T336" s="12">
        <v>2306.2199999999998</v>
      </c>
      <c r="U336" s="12">
        <v>1904.4</v>
      </c>
      <c r="V336" s="12">
        <v>3332.7</v>
      </c>
      <c r="W336" s="22"/>
      <c r="Y336" s="9">
        <f t="shared" si="51"/>
        <v>7401.1759999999995</v>
      </c>
    </row>
    <row r="337" spans="1:25" x14ac:dyDescent="0.35">
      <c r="A337" s="8">
        <v>337</v>
      </c>
      <c r="B337" s="1"/>
      <c r="C337" s="1"/>
      <c r="D337" s="1"/>
      <c r="E337" s="1"/>
      <c r="F337" s="1"/>
      <c r="G337" s="1"/>
      <c r="H337" s="1"/>
      <c r="I337" s="1" t="s">
        <v>314</v>
      </c>
      <c r="J337" s="12">
        <v>1370.68</v>
      </c>
      <c r="K337" s="12"/>
      <c r="L337" s="12">
        <v>0</v>
      </c>
      <c r="M337" s="12"/>
      <c r="N337" s="12">
        <v>1314.17</v>
      </c>
      <c r="O337" s="12"/>
      <c r="P337" s="12">
        <v>258.86</v>
      </c>
      <c r="Q337" s="12">
        <v>0</v>
      </c>
      <c r="R337" s="12">
        <v>804.58</v>
      </c>
      <c r="S337" s="12">
        <v>0</v>
      </c>
      <c r="T337" s="12">
        <v>0</v>
      </c>
      <c r="U337" s="12">
        <v>476.1</v>
      </c>
      <c r="V337" s="12">
        <v>476.1</v>
      </c>
      <c r="W337" s="22"/>
      <c r="Y337" s="9">
        <f t="shared" si="51"/>
        <v>749.65800000000013</v>
      </c>
    </row>
    <row r="338" spans="1:25" x14ac:dyDescent="0.35">
      <c r="A338" s="8">
        <v>338</v>
      </c>
      <c r="B338" s="1"/>
      <c r="C338" s="1"/>
      <c r="D338" s="1"/>
      <c r="E338" s="1"/>
      <c r="F338" s="1"/>
      <c r="G338" s="1"/>
      <c r="H338" s="1"/>
      <c r="I338" s="1" t="s">
        <v>315</v>
      </c>
      <c r="J338" s="12">
        <v>6177.79</v>
      </c>
      <c r="K338" s="12"/>
      <c r="L338" s="12">
        <v>7295.54</v>
      </c>
      <c r="M338" s="12"/>
      <c r="N338" s="12">
        <v>7108.07</v>
      </c>
      <c r="O338" s="12"/>
      <c r="P338" s="12">
        <v>8729.01</v>
      </c>
      <c r="Q338" s="12">
        <v>0</v>
      </c>
      <c r="R338" s="12">
        <v>9305.36</v>
      </c>
      <c r="S338" s="12">
        <v>0</v>
      </c>
      <c r="T338" s="12">
        <v>4019.99</v>
      </c>
      <c r="U338" s="12">
        <v>1904.4</v>
      </c>
      <c r="V338" s="12">
        <v>5237.1000000000004</v>
      </c>
      <c r="W338" s="22"/>
      <c r="Y338" s="9">
        <f t="shared" si="51"/>
        <v>7723.1540000000005</v>
      </c>
    </row>
    <row r="339" spans="1:25" ht="15" thickBot="1" x14ac:dyDescent="0.4">
      <c r="A339" s="8">
        <v>339</v>
      </c>
      <c r="B339" s="1"/>
      <c r="C339" s="1"/>
      <c r="D339" s="1"/>
      <c r="E339" s="1"/>
      <c r="F339" s="1"/>
      <c r="G339" s="1"/>
      <c r="H339" s="1"/>
      <c r="I339" s="1" t="s">
        <v>316</v>
      </c>
      <c r="J339" s="13">
        <v>1111.6300000000001</v>
      </c>
      <c r="K339" s="13"/>
      <c r="L339" s="13">
        <v>0</v>
      </c>
      <c r="M339" s="13"/>
      <c r="N339" s="13">
        <v>1016.22</v>
      </c>
      <c r="O339" s="13"/>
      <c r="P339" s="13">
        <v>334.69</v>
      </c>
      <c r="Q339" s="13">
        <v>0</v>
      </c>
      <c r="R339" s="13">
        <v>1480.37</v>
      </c>
      <c r="S339" s="13">
        <v>0</v>
      </c>
      <c r="T339" s="13">
        <v>719.52</v>
      </c>
      <c r="U339" s="13">
        <v>476.1</v>
      </c>
      <c r="V339" s="13">
        <v>476.1</v>
      </c>
      <c r="W339" s="23"/>
      <c r="Y339" s="9">
        <f t="shared" si="51"/>
        <v>788.58200000000011</v>
      </c>
    </row>
    <row r="340" spans="1:25" x14ac:dyDescent="0.35">
      <c r="A340" s="8">
        <v>340</v>
      </c>
      <c r="B340" s="1"/>
      <c r="C340" s="1"/>
      <c r="D340" s="1"/>
      <c r="E340" s="1"/>
      <c r="F340" s="1"/>
      <c r="G340" s="1"/>
      <c r="H340" s="1" t="s">
        <v>317</v>
      </c>
      <c r="I340" s="1"/>
      <c r="J340" s="12">
        <f t="shared" ref="J340:W340" si="52">ROUND(SUM(J333:J339),5)</f>
        <v>26481.24</v>
      </c>
      <c r="K340" s="12">
        <f t="shared" si="52"/>
        <v>0</v>
      </c>
      <c r="L340" s="12">
        <f t="shared" si="52"/>
        <v>16827.18</v>
      </c>
      <c r="M340" s="12">
        <f t="shared" si="52"/>
        <v>0</v>
      </c>
      <c r="N340" s="12">
        <f t="shared" si="52"/>
        <v>28052.7</v>
      </c>
      <c r="O340" s="12">
        <f t="shared" si="52"/>
        <v>0</v>
      </c>
      <c r="P340" s="12">
        <f t="shared" si="52"/>
        <v>21204.35</v>
      </c>
      <c r="Q340" s="12">
        <f t="shared" si="52"/>
        <v>0</v>
      </c>
      <c r="R340" s="12">
        <f t="shared" si="52"/>
        <v>26347.64</v>
      </c>
      <c r="S340" s="12">
        <f t="shared" si="52"/>
        <v>0</v>
      </c>
      <c r="T340" s="12">
        <f t="shared" si="52"/>
        <v>11162.19</v>
      </c>
      <c r="U340" s="12">
        <f t="shared" si="52"/>
        <v>8504.25</v>
      </c>
      <c r="V340" s="12">
        <f t="shared" si="52"/>
        <v>14762.55</v>
      </c>
      <c r="W340" s="21">
        <f t="shared" si="52"/>
        <v>0</v>
      </c>
      <c r="Y340" s="9">
        <f t="shared" si="51"/>
        <v>23782.621999999999</v>
      </c>
    </row>
    <row r="341" spans="1:25" x14ac:dyDescent="0.35">
      <c r="A341" s="8">
        <v>341</v>
      </c>
      <c r="B341" s="1"/>
      <c r="C341" s="1"/>
      <c r="D341" s="1"/>
      <c r="E341" s="1"/>
      <c r="F341" s="1"/>
      <c r="G341" s="1"/>
      <c r="H341" s="1" t="s">
        <v>318</v>
      </c>
      <c r="I341" s="1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21"/>
      <c r="Y341" s="9"/>
    </row>
    <row r="342" spans="1:25" x14ac:dyDescent="0.35">
      <c r="A342" s="8">
        <v>342</v>
      </c>
      <c r="B342" s="1"/>
      <c r="C342" s="1"/>
      <c r="D342" s="1"/>
      <c r="E342" s="1"/>
      <c r="F342" s="1"/>
      <c r="G342" s="1"/>
      <c r="H342" s="1"/>
      <c r="I342" s="1" t="s">
        <v>594</v>
      </c>
      <c r="J342" s="12">
        <v>0</v>
      </c>
      <c r="K342" s="12">
        <v>16950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Y342" s="9">
        <f t="shared" si="51"/>
        <v>0</v>
      </c>
    </row>
    <row r="343" spans="1:25" s="67" customFormat="1" ht="15" thickBot="1" x14ac:dyDescent="0.4">
      <c r="A343" s="63">
        <v>343</v>
      </c>
      <c r="B343" s="64"/>
      <c r="C343" s="64"/>
      <c r="D343" s="64"/>
      <c r="E343" s="64"/>
      <c r="F343" s="64"/>
      <c r="G343" s="64"/>
      <c r="H343" s="64"/>
      <c r="I343" s="64" t="s">
        <v>319</v>
      </c>
      <c r="J343" s="65">
        <v>56314.02</v>
      </c>
      <c r="K343" s="65">
        <v>30000</v>
      </c>
      <c r="L343" s="65">
        <v>79839.820000000007</v>
      </c>
      <c r="M343" s="65">
        <v>0</v>
      </c>
      <c r="N343" s="65">
        <v>83662.259999999995</v>
      </c>
      <c r="O343" s="65">
        <v>53020</v>
      </c>
      <c r="P343" s="65">
        <v>64232.99</v>
      </c>
      <c r="Q343" s="65">
        <v>0</v>
      </c>
      <c r="R343" s="65">
        <v>47429.4</v>
      </c>
      <c r="S343" s="65">
        <v>95123.58</v>
      </c>
      <c r="T343" s="65">
        <v>210.14</v>
      </c>
      <c r="U343" s="65">
        <v>23353.040000000001</v>
      </c>
      <c r="V343" s="65">
        <v>33569</v>
      </c>
      <c r="W343" s="73">
        <v>190483</v>
      </c>
      <c r="Y343" s="68">
        <f t="shared" si="51"/>
        <v>66295.698000000004</v>
      </c>
    </row>
    <row r="344" spans="1:25" x14ac:dyDescent="0.35">
      <c r="A344" s="8">
        <v>344</v>
      </c>
      <c r="B344" s="1"/>
      <c r="C344" s="1"/>
      <c r="D344" s="1"/>
      <c r="E344" s="1"/>
      <c r="F344" s="1"/>
      <c r="G344" s="1"/>
      <c r="H344" s="1" t="s">
        <v>320</v>
      </c>
      <c r="I344" s="1"/>
      <c r="J344" s="12">
        <f t="shared" ref="J344:W344" si="53">ROUND(SUM(J341:J343),5)</f>
        <v>56314.02</v>
      </c>
      <c r="K344" s="12">
        <f t="shared" si="53"/>
        <v>46950</v>
      </c>
      <c r="L344" s="12">
        <f t="shared" si="53"/>
        <v>79839.820000000007</v>
      </c>
      <c r="M344" s="12">
        <f t="shared" si="53"/>
        <v>0</v>
      </c>
      <c r="N344" s="12">
        <f t="shared" si="53"/>
        <v>83662.259999999995</v>
      </c>
      <c r="O344" s="12">
        <f t="shared" si="53"/>
        <v>53020</v>
      </c>
      <c r="P344" s="12">
        <f t="shared" si="53"/>
        <v>64232.99</v>
      </c>
      <c r="Q344" s="12">
        <f t="shared" si="53"/>
        <v>0</v>
      </c>
      <c r="R344" s="12">
        <f t="shared" si="53"/>
        <v>47429.4</v>
      </c>
      <c r="S344" s="12">
        <f t="shared" si="53"/>
        <v>95123.58</v>
      </c>
      <c r="T344" s="12">
        <f t="shared" si="53"/>
        <v>210.14</v>
      </c>
      <c r="U344" s="12">
        <f t="shared" si="53"/>
        <v>23353.040000000001</v>
      </c>
      <c r="V344" s="12">
        <f t="shared" si="53"/>
        <v>33569</v>
      </c>
      <c r="W344" s="21">
        <f t="shared" si="53"/>
        <v>190483</v>
      </c>
      <c r="Y344" s="9">
        <f t="shared" si="51"/>
        <v>66295.698000000004</v>
      </c>
    </row>
    <row r="345" spans="1:25" ht="15" thickBot="1" x14ac:dyDescent="0.4">
      <c r="A345" s="8">
        <v>345</v>
      </c>
      <c r="B345" s="1"/>
      <c r="C345" s="1"/>
      <c r="D345" s="1"/>
      <c r="E345" s="1"/>
      <c r="F345" s="1"/>
      <c r="G345" s="1"/>
      <c r="H345" s="1" t="s">
        <v>321</v>
      </c>
      <c r="I345" s="1"/>
      <c r="J345" s="13">
        <v>0</v>
      </c>
      <c r="K345" s="13">
        <v>155265</v>
      </c>
      <c r="L345" s="13">
        <v>0</v>
      </c>
      <c r="M345" s="13">
        <v>243915.32</v>
      </c>
      <c r="N345" s="13">
        <v>0</v>
      </c>
      <c r="O345" s="13">
        <v>198038</v>
      </c>
      <c r="P345" s="13">
        <v>0</v>
      </c>
      <c r="Q345" s="13">
        <v>264500</v>
      </c>
      <c r="R345" s="13">
        <v>0</v>
      </c>
      <c r="S345" s="13">
        <v>193002.06</v>
      </c>
      <c r="T345" s="13">
        <v>0</v>
      </c>
      <c r="U345" s="13">
        <v>0</v>
      </c>
      <c r="V345" s="13">
        <v>0</v>
      </c>
      <c r="W345" s="52">
        <v>0</v>
      </c>
      <c r="Y345" s="9">
        <f t="shared" si="51"/>
        <v>0</v>
      </c>
    </row>
    <row r="346" spans="1:25" ht="15.5" thickTop="1" thickBot="1" x14ac:dyDescent="0.4">
      <c r="A346" s="30">
        <v>346</v>
      </c>
      <c r="B346" s="31"/>
      <c r="C346" s="31"/>
      <c r="D346" s="31"/>
      <c r="E346" s="31"/>
      <c r="F346" s="31"/>
      <c r="G346" s="31" t="s">
        <v>322</v>
      </c>
      <c r="H346" s="31"/>
      <c r="I346" s="31"/>
      <c r="J346" s="32">
        <f t="shared" ref="J346:W346" si="54">ROUND(SUM(J238:J239)+J249+J273+J278+J296+J304+J315+J321+J332+J340+SUM(J344:J345),5)</f>
        <v>237170.06</v>
      </c>
      <c r="K346" s="32">
        <f t="shared" si="54"/>
        <v>203205</v>
      </c>
      <c r="L346" s="32">
        <f t="shared" si="54"/>
        <v>249082.08</v>
      </c>
      <c r="M346" s="32">
        <f t="shared" si="54"/>
        <v>243915.32</v>
      </c>
      <c r="N346" s="32">
        <f t="shared" si="54"/>
        <v>257893.79</v>
      </c>
      <c r="O346" s="32">
        <f t="shared" si="54"/>
        <v>255538</v>
      </c>
      <c r="P346" s="32">
        <f t="shared" si="54"/>
        <v>301824.32</v>
      </c>
      <c r="Q346" s="32">
        <f t="shared" si="54"/>
        <v>264500</v>
      </c>
      <c r="R346" s="32">
        <f t="shared" si="54"/>
        <v>257692.2</v>
      </c>
      <c r="S346" s="32">
        <f t="shared" si="54"/>
        <v>293224.21999999997</v>
      </c>
      <c r="T346" s="32">
        <f t="shared" si="54"/>
        <v>73010.2</v>
      </c>
      <c r="U346" s="32">
        <f t="shared" si="54"/>
        <v>133226.97</v>
      </c>
      <c r="V346" s="32">
        <f t="shared" si="54"/>
        <v>262097.98</v>
      </c>
      <c r="W346" s="33">
        <f t="shared" si="54"/>
        <v>190483</v>
      </c>
      <c r="Y346" s="9">
        <f t="shared" si="51"/>
        <v>260732.49</v>
      </c>
    </row>
    <row r="347" spans="1:25" ht="15" thickTop="1" x14ac:dyDescent="0.35">
      <c r="A347" s="8">
        <v>347</v>
      </c>
      <c r="B347" s="1"/>
      <c r="C347" s="1"/>
      <c r="D347" s="1"/>
      <c r="E347" s="1"/>
      <c r="F347" s="1"/>
      <c r="G347" s="1" t="s">
        <v>323</v>
      </c>
      <c r="H347" s="1"/>
      <c r="I347" s="1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21"/>
      <c r="Y347" s="9"/>
    </row>
    <row r="348" spans="1:25" x14ac:dyDescent="0.35">
      <c r="A348" s="8">
        <v>348</v>
      </c>
      <c r="B348" s="1"/>
      <c r="C348" s="1"/>
      <c r="D348" s="1"/>
      <c r="E348" s="1"/>
      <c r="F348" s="1"/>
      <c r="G348" s="1"/>
      <c r="H348" s="1" t="s">
        <v>324</v>
      </c>
      <c r="I348" s="1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21"/>
      <c r="Y348" s="9"/>
    </row>
    <row r="349" spans="1:25" ht="15" thickBot="1" x14ac:dyDescent="0.4">
      <c r="A349" s="8">
        <v>349</v>
      </c>
      <c r="B349" s="1"/>
      <c r="C349" s="1"/>
      <c r="D349" s="1"/>
      <c r="E349" s="1"/>
      <c r="F349" s="1"/>
      <c r="G349" s="1"/>
      <c r="H349" s="1"/>
      <c r="I349" s="1" t="s">
        <v>325</v>
      </c>
      <c r="J349" s="13">
        <v>0</v>
      </c>
      <c r="K349" s="13">
        <v>0</v>
      </c>
      <c r="L349" s="13">
        <v>3280</v>
      </c>
      <c r="M349" s="13">
        <v>0</v>
      </c>
      <c r="N349" s="13">
        <v>11357.5</v>
      </c>
      <c r="O349" s="13">
        <v>0</v>
      </c>
      <c r="P349" s="13">
        <v>17880</v>
      </c>
      <c r="Q349" s="13">
        <v>63345</v>
      </c>
      <c r="R349" s="13">
        <v>13367.5</v>
      </c>
      <c r="S349" s="13">
        <v>10593.19</v>
      </c>
      <c r="T349" s="13">
        <v>3907.5</v>
      </c>
      <c r="U349" s="13">
        <v>3881.25</v>
      </c>
      <c r="V349" s="13">
        <v>15525</v>
      </c>
      <c r="W349" s="24">
        <v>15525</v>
      </c>
      <c r="Y349" s="9">
        <f t="shared" si="51"/>
        <v>9177</v>
      </c>
    </row>
    <row r="350" spans="1:25" ht="15.5" thickTop="1" thickBot="1" x14ac:dyDescent="0.4">
      <c r="A350" s="30">
        <v>350</v>
      </c>
      <c r="B350" s="31"/>
      <c r="C350" s="31"/>
      <c r="D350" s="31"/>
      <c r="E350" s="31"/>
      <c r="F350" s="31"/>
      <c r="G350" s="31"/>
      <c r="H350" s="31" t="s">
        <v>326</v>
      </c>
      <c r="I350" s="31"/>
      <c r="J350" s="32">
        <f t="shared" ref="J350:W350" si="55">ROUND(SUM(J348:J349),5)</f>
        <v>0</v>
      </c>
      <c r="K350" s="32">
        <f t="shared" si="55"/>
        <v>0</v>
      </c>
      <c r="L350" s="32">
        <f t="shared" si="55"/>
        <v>3280</v>
      </c>
      <c r="M350" s="32">
        <f t="shared" si="55"/>
        <v>0</v>
      </c>
      <c r="N350" s="32">
        <f t="shared" si="55"/>
        <v>11357.5</v>
      </c>
      <c r="O350" s="32">
        <f t="shared" si="55"/>
        <v>0</v>
      </c>
      <c r="P350" s="32">
        <f t="shared" si="55"/>
        <v>17880</v>
      </c>
      <c r="Q350" s="32">
        <f t="shared" si="55"/>
        <v>63345</v>
      </c>
      <c r="R350" s="32">
        <f t="shared" si="55"/>
        <v>13367.5</v>
      </c>
      <c r="S350" s="32">
        <f t="shared" si="55"/>
        <v>10593.19</v>
      </c>
      <c r="T350" s="32">
        <f t="shared" si="55"/>
        <v>3907.5</v>
      </c>
      <c r="U350" s="32">
        <f t="shared" si="55"/>
        <v>3881.25</v>
      </c>
      <c r="V350" s="32">
        <f t="shared" si="55"/>
        <v>15525</v>
      </c>
      <c r="W350" s="33">
        <f t="shared" si="55"/>
        <v>15525</v>
      </c>
      <c r="Y350" s="9">
        <f t="shared" si="51"/>
        <v>9177</v>
      </c>
    </row>
    <row r="351" spans="1:25" ht="15" thickTop="1" x14ac:dyDescent="0.35">
      <c r="A351" s="8">
        <v>351</v>
      </c>
      <c r="B351" s="1"/>
      <c r="C351" s="1"/>
      <c r="D351" s="1"/>
      <c r="E351" s="1"/>
      <c r="F351" s="1"/>
      <c r="G351" s="1"/>
      <c r="H351" s="1" t="s">
        <v>327</v>
      </c>
      <c r="I351" s="1"/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51856</v>
      </c>
      <c r="Q351" s="12">
        <v>0</v>
      </c>
      <c r="R351" s="12">
        <v>40783</v>
      </c>
      <c r="S351" s="12">
        <v>0</v>
      </c>
      <c r="T351" s="12">
        <v>13381</v>
      </c>
      <c r="U351" s="12">
        <v>8333.35</v>
      </c>
      <c r="V351" s="12">
        <v>20000</v>
      </c>
      <c r="W351" s="21">
        <v>30833.33</v>
      </c>
      <c r="Y351" s="9">
        <f t="shared" si="51"/>
        <v>18527.8</v>
      </c>
    </row>
    <row r="352" spans="1:25" x14ac:dyDescent="0.35">
      <c r="A352" s="8">
        <v>352</v>
      </c>
      <c r="B352" s="1"/>
      <c r="C352" s="1"/>
      <c r="D352" s="1"/>
      <c r="E352" s="1"/>
      <c r="F352" s="1"/>
      <c r="G352" s="1"/>
      <c r="H352" s="1" t="s">
        <v>328</v>
      </c>
      <c r="I352" s="1"/>
      <c r="J352" s="12">
        <v>75950</v>
      </c>
      <c r="K352" s="12">
        <v>160000</v>
      </c>
      <c r="L352" s="12">
        <v>55562.7</v>
      </c>
      <c r="M352" s="12">
        <v>143365.56</v>
      </c>
      <c r="N352" s="12">
        <v>65691.42</v>
      </c>
      <c r="O352" s="12">
        <v>100000</v>
      </c>
      <c r="P352" s="12">
        <v>51416</v>
      </c>
      <c r="Q352" s="12">
        <v>75000</v>
      </c>
      <c r="R352" s="12">
        <v>60445</v>
      </c>
      <c r="S352" s="12">
        <v>71100</v>
      </c>
      <c r="T352" s="12">
        <v>30304</v>
      </c>
      <c r="U352" s="12">
        <v>30920.799999999999</v>
      </c>
      <c r="V352" s="12">
        <v>74209.919999999998</v>
      </c>
      <c r="W352" s="37">
        <v>50000</v>
      </c>
      <c r="Y352" s="9">
        <f t="shared" si="51"/>
        <v>61813.023999999998</v>
      </c>
    </row>
    <row r="353" spans="1:25" x14ac:dyDescent="0.35">
      <c r="A353" s="8">
        <v>353</v>
      </c>
      <c r="B353" s="1"/>
      <c r="C353" s="1"/>
      <c r="D353" s="1"/>
      <c r="E353" s="1"/>
      <c r="F353" s="1"/>
      <c r="G353" s="1"/>
      <c r="H353" s="1" t="s">
        <v>329</v>
      </c>
      <c r="I353" s="1"/>
      <c r="J353" s="12">
        <v>4950</v>
      </c>
      <c r="K353" s="12">
        <v>0</v>
      </c>
      <c r="L353" s="12">
        <v>0</v>
      </c>
      <c r="M353" s="12">
        <v>0</v>
      </c>
      <c r="N353" s="12">
        <v>3500</v>
      </c>
      <c r="O353" s="12">
        <v>0</v>
      </c>
      <c r="P353" s="12">
        <v>13300</v>
      </c>
      <c r="Q353" s="12">
        <v>0</v>
      </c>
      <c r="R353" s="12">
        <v>14700</v>
      </c>
      <c r="S353" s="12">
        <v>12000</v>
      </c>
      <c r="T353" s="12">
        <v>2380</v>
      </c>
      <c r="U353" s="12">
        <v>8333.35</v>
      </c>
      <c r="V353" s="12">
        <v>20000</v>
      </c>
      <c r="W353" s="37">
        <v>10000</v>
      </c>
      <c r="Y353" s="9">
        <f t="shared" si="51"/>
        <v>7290</v>
      </c>
    </row>
    <row r="354" spans="1:25" x14ac:dyDescent="0.35">
      <c r="A354" s="8">
        <v>354</v>
      </c>
      <c r="B354" s="1"/>
      <c r="C354" s="1"/>
      <c r="D354" s="1"/>
      <c r="E354" s="1"/>
      <c r="F354" s="1"/>
      <c r="G354" s="1"/>
      <c r="H354" s="1" t="s">
        <v>330</v>
      </c>
      <c r="I354" s="1"/>
      <c r="J354" s="12">
        <v>0</v>
      </c>
      <c r="K354" s="12">
        <v>0</v>
      </c>
      <c r="L354" s="12">
        <v>0</v>
      </c>
      <c r="M354" s="12">
        <v>0</v>
      </c>
      <c r="N354" s="12">
        <v>4018.12</v>
      </c>
      <c r="O354" s="12">
        <v>0</v>
      </c>
      <c r="P354" s="12">
        <v>973.3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37">
        <v>0</v>
      </c>
      <c r="Y354" s="9">
        <f t="shared" si="51"/>
        <v>998.28399999999999</v>
      </c>
    </row>
    <row r="355" spans="1:25" x14ac:dyDescent="0.35">
      <c r="A355" s="8">
        <v>355</v>
      </c>
      <c r="B355" s="1"/>
      <c r="C355" s="1"/>
      <c r="D355" s="1"/>
      <c r="E355" s="1"/>
      <c r="F355" s="1"/>
      <c r="G355" s="1"/>
      <c r="H355" s="1" t="s">
        <v>331</v>
      </c>
      <c r="I355" s="1"/>
      <c r="J355" s="12">
        <v>10654.34</v>
      </c>
      <c r="K355" s="12">
        <v>700</v>
      </c>
      <c r="L355" s="12">
        <v>2038.2</v>
      </c>
      <c r="M355" s="12">
        <v>700</v>
      </c>
      <c r="N355" s="12">
        <v>3404.14</v>
      </c>
      <c r="O355" s="12">
        <v>2000</v>
      </c>
      <c r="P355" s="12">
        <v>6718.11</v>
      </c>
      <c r="Q355" s="12">
        <v>3000</v>
      </c>
      <c r="R355" s="12">
        <v>8226.02</v>
      </c>
      <c r="S355" s="12">
        <v>3000</v>
      </c>
      <c r="T355" s="12">
        <v>1473.93</v>
      </c>
      <c r="U355" s="12">
        <v>1250</v>
      </c>
      <c r="V355" s="12">
        <v>3000</v>
      </c>
      <c r="W355" s="37">
        <v>3000</v>
      </c>
      <c r="Y355" s="9">
        <f t="shared" si="51"/>
        <v>6208.1620000000003</v>
      </c>
    </row>
    <row r="356" spans="1:25" x14ac:dyDescent="0.35">
      <c r="A356" s="8">
        <v>356</v>
      </c>
      <c r="B356" s="1"/>
      <c r="C356" s="1"/>
      <c r="D356" s="1"/>
      <c r="E356" s="1"/>
      <c r="F356" s="1"/>
      <c r="G356" s="1"/>
      <c r="H356" s="1" t="s">
        <v>332</v>
      </c>
      <c r="I356" s="1"/>
      <c r="J356" s="12">
        <v>6403.14</v>
      </c>
      <c r="K356" s="12">
        <v>0</v>
      </c>
      <c r="L356" s="12">
        <v>4025</v>
      </c>
      <c r="M356" s="12">
        <v>5000</v>
      </c>
      <c r="N356" s="12">
        <v>600</v>
      </c>
      <c r="O356" s="12">
        <v>5000</v>
      </c>
      <c r="P356" s="12">
        <v>700</v>
      </c>
      <c r="Q356" s="12">
        <v>5000</v>
      </c>
      <c r="R356" s="12">
        <v>975</v>
      </c>
      <c r="S356" s="12">
        <v>5000</v>
      </c>
      <c r="T356" s="12">
        <v>0</v>
      </c>
      <c r="U356" s="12">
        <v>416.65</v>
      </c>
      <c r="V356" s="12">
        <v>1000</v>
      </c>
      <c r="W356" s="37">
        <v>1000</v>
      </c>
      <c r="Y356" s="9">
        <f t="shared" si="51"/>
        <v>2540.6279999999997</v>
      </c>
    </row>
    <row r="357" spans="1:25" x14ac:dyDescent="0.35">
      <c r="A357" s="8">
        <v>357</v>
      </c>
      <c r="B357" s="1"/>
      <c r="C357" s="1"/>
      <c r="D357" s="1"/>
      <c r="E357" s="1"/>
      <c r="F357" s="1"/>
      <c r="G357" s="1"/>
      <c r="H357" s="1" t="s">
        <v>333</v>
      </c>
      <c r="I357" s="1"/>
      <c r="J357" s="12">
        <v>19390.88</v>
      </c>
      <c r="K357" s="12">
        <v>40800</v>
      </c>
      <c r="L357" s="12">
        <v>16700.23</v>
      </c>
      <c r="M357" s="12">
        <v>20700</v>
      </c>
      <c r="N357" s="12">
        <v>21360.5</v>
      </c>
      <c r="O357" s="12">
        <v>17700</v>
      </c>
      <c r="P357" s="12">
        <v>12748.64</v>
      </c>
      <c r="Q357" s="12">
        <v>17700</v>
      </c>
      <c r="R357" s="12">
        <v>12238.12</v>
      </c>
      <c r="S357" s="12">
        <v>14300</v>
      </c>
      <c r="T357" s="12">
        <v>7606.5</v>
      </c>
      <c r="U357" s="12">
        <v>5750</v>
      </c>
      <c r="V357" s="12">
        <v>13800</v>
      </c>
      <c r="W357" s="37">
        <v>13800</v>
      </c>
      <c r="Y357" s="9">
        <f t="shared" si="51"/>
        <v>16487.673999999999</v>
      </c>
    </row>
    <row r="358" spans="1:25" x14ac:dyDescent="0.35">
      <c r="A358" s="8">
        <v>358</v>
      </c>
      <c r="B358" s="1"/>
      <c r="C358" s="1"/>
      <c r="D358" s="1"/>
      <c r="E358" s="1"/>
      <c r="F358" s="1"/>
      <c r="G358" s="1"/>
      <c r="H358" s="1" t="s">
        <v>334</v>
      </c>
      <c r="I358" s="1"/>
      <c r="J358" s="12">
        <v>6668.06</v>
      </c>
      <c r="K358" s="12">
        <v>4325.3900000000003</v>
      </c>
      <c r="L358" s="12">
        <v>5718.86</v>
      </c>
      <c r="M358" s="12">
        <v>5002.04</v>
      </c>
      <c r="N358" s="12">
        <v>4712.96</v>
      </c>
      <c r="O358" s="12">
        <v>6643</v>
      </c>
      <c r="P358" s="12">
        <v>7132.47</v>
      </c>
      <c r="Q358" s="12">
        <v>5775</v>
      </c>
      <c r="R358" s="12">
        <v>4284.8500000000004</v>
      </c>
      <c r="S358" s="12">
        <v>4230.7</v>
      </c>
      <c r="T358" s="12">
        <v>1232.32</v>
      </c>
      <c r="U358" s="12">
        <v>1760.35</v>
      </c>
      <c r="V358" s="12">
        <v>4224.8</v>
      </c>
      <c r="W358" s="37">
        <v>3483.1</v>
      </c>
      <c r="Y358" s="9">
        <f t="shared" si="51"/>
        <v>5703.4400000000005</v>
      </c>
    </row>
    <row r="359" spans="1:25" x14ac:dyDescent="0.35">
      <c r="A359" s="8">
        <v>359</v>
      </c>
      <c r="B359" s="1"/>
      <c r="C359" s="1"/>
      <c r="D359" s="1"/>
      <c r="E359" s="1"/>
      <c r="F359" s="1"/>
      <c r="G359" s="1"/>
      <c r="H359" s="1" t="s">
        <v>335</v>
      </c>
      <c r="I359" s="1"/>
      <c r="J359" s="12">
        <v>0</v>
      </c>
      <c r="K359" s="12">
        <v>0</v>
      </c>
      <c r="L359" s="12">
        <v>124775.97</v>
      </c>
      <c r="M359" s="12"/>
      <c r="N359" s="12">
        <v>79259.210000000006</v>
      </c>
      <c r="O359" s="12">
        <v>0</v>
      </c>
      <c r="P359" s="12">
        <v>8188.93</v>
      </c>
      <c r="Q359" s="12">
        <v>50000</v>
      </c>
      <c r="R359" s="12">
        <v>21584.1</v>
      </c>
      <c r="S359" s="12">
        <v>25000</v>
      </c>
      <c r="T359" s="12">
        <v>0</v>
      </c>
      <c r="U359" s="12">
        <v>0</v>
      </c>
      <c r="V359" s="12">
        <v>25000</v>
      </c>
      <c r="W359" s="37">
        <v>0</v>
      </c>
      <c r="Y359" s="9">
        <f t="shared" si="51"/>
        <v>46761.642</v>
      </c>
    </row>
    <row r="360" spans="1:25" x14ac:dyDescent="0.35">
      <c r="A360" s="8">
        <v>360</v>
      </c>
      <c r="B360" s="1"/>
      <c r="C360" s="1"/>
      <c r="D360" s="1"/>
      <c r="E360" s="1"/>
      <c r="F360" s="1"/>
      <c r="G360" s="1"/>
      <c r="H360" s="1" t="s">
        <v>336</v>
      </c>
      <c r="I360" s="1"/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10505.42</v>
      </c>
      <c r="Q360" s="12">
        <v>0</v>
      </c>
      <c r="R360" s="12">
        <v>776.46</v>
      </c>
      <c r="S360" s="12">
        <v>7500</v>
      </c>
      <c r="T360" s="12">
        <v>0</v>
      </c>
      <c r="U360" s="12">
        <v>3125</v>
      </c>
      <c r="V360" s="12">
        <v>7500</v>
      </c>
      <c r="W360" s="37">
        <v>3000</v>
      </c>
      <c r="Y360" s="9">
        <f t="shared" si="51"/>
        <v>2256.3760000000002</v>
      </c>
    </row>
    <row r="361" spans="1:25" x14ac:dyDescent="0.35">
      <c r="A361" s="8">
        <v>361</v>
      </c>
      <c r="B361" s="1"/>
      <c r="C361" s="1"/>
      <c r="D361" s="1"/>
      <c r="E361" s="1"/>
      <c r="F361" s="1"/>
      <c r="G361" s="1"/>
      <c r="H361" s="1" t="s">
        <v>337</v>
      </c>
      <c r="I361" s="1"/>
      <c r="J361" s="12">
        <v>18157.88</v>
      </c>
      <c r="K361" s="12">
        <v>12000</v>
      </c>
      <c r="L361" s="12">
        <v>13813.31</v>
      </c>
      <c r="M361" s="12">
        <v>12000</v>
      </c>
      <c r="N361" s="12">
        <v>14136.27</v>
      </c>
      <c r="O361" s="12">
        <v>18200</v>
      </c>
      <c r="P361" s="12">
        <v>16511.52</v>
      </c>
      <c r="Q361" s="12">
        <v>15000</v>
      </c>
      <c r="R361" s="12">
        <v>10512.67</v>
      </c>
      <c r="S361" s="12">
        <v>18050</v>
      </c>
      <c r="T361" s="12">
        <v>2828.07</v>
      </c>
      <c r="U361" s="12">
        <v>6250</v>
      </c>
      <c r="V361" s="12">
        <v>15000</v>
      </c>
      <c r="W361" s="37">
        <v>12000</v>
      </c>
      <c r="Y361" s="9">
        <f t="shared" si="51"/>
        <v>14626.330000000002</v>
      </c>
    </row>
    <row r="362" spans="1:25" x14ac:dyDescent="0.35">
      <c r="A362" s="8">
        <v>362</v>
      </c>
      <c r="B362" s="1"/>
      <c r="C362" s="1"/>
      <c r="D362" s="1"/>
      <c r="E362" s="1"/>
      <c r="F362" s="1"/>
      <c r="G362" s="1"/>
      <c r="H362" s="1" t="s">
        <v>338</v>
      </c>
      <c r="I362" s="1"/>
      <c r="J362" s="12">
        <v>2049.36</v>
      </c>
      <c r="K362" s="12">
        <v>5000</v>
      </c>
      <c r="L362" s="12">
        <v>-90.07</v>
      </c>
      <c r="M362" s="12">
        <v>5000</v>
      </c>
      <c r="N362" s="12">
        <v>69.34</v>
      </c>
      <c r="O362" s="12">
        <v>5000</v>
      </c>
      <c r="P362" s="12">
        <v>675.87</v>
      </c>
      <c r="Q362" s="12">
        <v>5000</v>
      </c>
      <c r="R362" s="12">
        <v>257.31</v>
      </c>
      <c r="S362" s="12">
        <v>1200</v>
      </c>
      <c r="T362" s="12">
        <v>0</v>
      </c>
      <c r="U362" s="12">
        <v>500</v>
      </c>
      <c r="V362" s="12">
        <v>1200</v>
      </c>
      <c r="W362" s="21">
        <v>1200</v>
      </c>
      <c r="Y362" s="9">
        <f t="shared" si="51"/>
        <v>592.36199999999997</v>
      </c>
    </row>
    <row r="363" spans="1:25" x14ac:dyDescent="0.35">
      <c r="A363" s="8">
        <v>363</v>
      </c>
      <c r="B363" s="1"/>
      <c r="C363" s="1"/>
      <c r="D363" s="1"/>
      <c r="E363" s="1"/>
      <c r="F363" s="1"/>
      <c r="G363" s="1"/>
      <c r="H363" s="1" t="s">
        <v>339</v>
      </c>
      <c r="I363" s="1"/>
      <c r="J363" s="12">
        <v>9166.67</v>
      </c>
      <c r="K363" s="12">
        <v>15766.63</v>
      </c>
      <c r="L363" s="12">
        <v>7863.8</v>
      </c>
      <c r="M363" s="12">
        <v>0</v>
      </c>
      <c r="N363" s="12">
        <v>8031.21</v>
      </c>
      <c r="O363" s="12">
        <v>0</v>
      </c>
      <c r="P363" s="12">
        <v>5400</v>
      </c>
      <c r="Q363" s="12">
        <v>8000</v>
      </c>
      <c r="R363" s="12">
        <v>8250</v>
      </c>
      <c r="S363" s="12">
        <v>7140</v>
      </c>
      <c r="T363" s="12">
        <v>2975</v>
      </c>
      <c r="U363" s="12">
        <v>2975</v>
      </c>
      <c r="V363" s="12">
        <v>7140</v>
      </c>
      <c r="W363" s="21">
        <v>7140</v>
      </c>
      <c r="Y363" s="9">
        <f t="shared" si="51"/>
        <v>7742.3360000000002</v>
      </c>
    </row>
    <row r="364" spans="1:25" x14ac:dyDescent="0.35">
      <c r="A364" s="8">
        <v>364</v>
      </c>
      <c r="B364" s="1"/>
      <c r="C364" s="1"/>
      <c r="D364" s="1"/>
      <c r="E364" s="1"/>
      <c r="F364" s="1"/>
      <c r="G364" s="1"/>
      <c r="H364" s="1" t="s">
        <v>340</v>
      </c>
      <c r="I364" s="1"/>
      <c r="J364" s="12">
        <v>23322.5</v>
      </c>
      <c r="K364" s="12">
        <v>0</v>
      </c>
      <c r="L364" s="12">
        <v>3638.28</v>
      </c>
      <c r="M364" s="12">
        <v>3600</v>
      </c>
      <c r="N364" s="12">
        <v>3645.21</v>
      </c>
      <c r="O364" s="12">
        <v>3600</v>
      </c>
      <c r="P364" s="12">
        <v>3605.28</v>
      </c>
      <c r="Q364" s="12">
        <v>3600</v>
      </c>
      <c r="R364" s="12">
        <v>3600</v>
      </c>
      <c r="S364" s="12">
        <v>3600</v>
      </c>
      <c r="T364" s="12">
        <v>1500</v>
      </c>
      <c r="U364" s="12">
        <v>1500</v>
      </c>
      <c r="V364" s="12">
        <v>3600</v>
      </c>
      <c r="W364" s="21">
        <v>3600</v>
      </c>
      <c r="Y364" s="9">
        <f t="shared" si="51"/>
        <v>7562.253999999999</v>
      </c>
    </row>
    <row r="365" spans="1:25" x14ac:dyDescent="0.35">
      <c r="A365" s="8">
        <v>365</v>
      </c>
      <c r="B365" s="1"/>
      <c r="C365" s="1"/>
      <c r="D365" s="1"/>
      <c r="E365" s="1"/>
      <c r="F365" s="1"/>
      <c r="G365" s="1"/>
      <c r="H365" s="1" t="s">
        <v>341</v>
      </c>
      <c r="I365" s="1"/>
      <c r="J365" s="12">
        <v>12904.2</v>
      </c>
      <c r="K365" s="12">
        <v>9940</v>
      </c>
      <c r="L365" s="12">
        <v>9057.7099999999991</v>
      </c>
      <c r="M365" s="12">
        <v>10000</v>
      </c>
      <c r="N365" s="12">
        <v>5964.63</v>
      </c>
      <c r="O365" s="12">
        <v>12000</v>
      </c>
      <c r="P365" s="12">
        <v>10986.54</v>
      </c>
      <c r="Q365" s="12">
        <v>10000</v>
      </c>
      <c r="R365" s="12">
        <v>8282.73</v>
      </c>
      <c r="S365" s="12">
        <v>9000</v>
      </c>
      <c r="T365" s="12">
        <v>3227.6</v>
      </c>
      <c r="U365" s="12">
        <v>3750</v>
      </c>
      <c r="V365" s="12">
        <v>9000</v>
      </c>
      <c r="W365" s="21">
        <v>9000</v>
      </c>
      <c r="Y365" s="9">
        <f t="shared" si="51"/>
        <v>9439.1620000000003</v>
      </c>
    </row>
    <row r="366" spans="1:25" x14ac:dyDescent="0.35">
      <c r="A366" s="8">
        <v>366</v>
      </c>
      <c r="B366" s="1"/>
      <c r="C366" s="1"/>
      <c r="D366" s="1"/>
      <c r="E366" s="1"/>
      <c r="F366" s="1"/>
      <c r="G366" s="1"/>
      <c r="H366" s="1" t="s">
        <v>595</v>
      </c>
      <c r="I366" s="1"/>
      <c r="J366" s="12">
        <v>0</v>
      </c>
      <c r="K366" s="12">
        <v>1000</v>
      </c>
      <c r="L366" s="12">
        <v>0</v>
      </c>
      <c r="M366" s="12">
        <v>1000</v>
      </c>
      <c r="N366" s="12">
        <v>0</v>
      </c>
      <c r="O366" s="12">
        <v>1000</v>
      </c>
      <c r="P366" s="12">
        <v>0</v>
      </c>
      <c r="Q366" s="12">
        <v>1000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21">
        <v>0</v>
      </c>
      <c r="Y366" s="9">
        <f t="shared" si="51"/>
        <v>0</v>
      </c>
    </row>
    <row r="367" spans="1:25" x14ac:dyDescent="0.35">
      <c r="A367" s="8">
        <v>367</v>
      </c>
      <c r="B367" s="1"/>
      <c r="C367" s="1"/>
      <c r="D367" s="1"/>
      <c r="E367" s="1"/>
      <c r="F367" s="1"/>
      <c r="G367" s="1"/>
      <c r="H367" s="1" t="s">
        <v>596</v>
      </c>
      <c r="I367" s="1"/>
      <c r="J367" s="12">
        <v>0</v>
      </c>
      <c r="K367" s="12">
        <v>530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21">
        <v>0</v>
      </c>
      <c r="Y367" s="9">
        <f t="shared" si="51"/>
        <v>0</v>
      </c>
    </row>
    <row r="368" spans="1:25" ht="15" thickBot="1" x14ac:dyDescent="0.4">
      <c r="A368" s="8">
        <v>368</v>
      </c>
      <c r="B368" s="1"/>
      <c r="C368" s="1"/>
      <c r="D368" s="1"/>
      <c r="E368" s="1"/>
      <c r="F368" s="1"/>
      <c r="G368" s="1"/>
      <c r="H368" s="1" t="s">
        <v>597</v>
      </c>
      <c r="I368" s="1"/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21">
        <v>0</v>
      </c>
      <c r="Y368" s="9">
        <f t="shared" si="51"/>
        <v>0</v>
      </c>
    </row>
    <row r="369" spans="1:25" ht="15.5" thickTop="1" thickBot="1" x14ac:dyDescent="0.4">
      <c r="A369" s="30">
        <v>369</v>
      </c>
      <c r="B369" s="31"/>
      <c r="C369" s="31"/>
      <c r="D369" s="31"/>
      <c r="E369" s="31"/>
      <c r="F369" s="31"/>
      <c r="G369" s="31" t="s">
        <v>342</v>
      </c>
      <c r="H369" s="31"/>
      <c r="I369" s="31"/>
      <c r="J369" s="32">
        <f t="shared" ref="J369:S369" si="56">ROUND(J347+SUM(J350:J368),5)</f>
        <v>189617.03</v>
      </c>
      <c r="K369" s="32">
        <f t="shared" si="56"/>
        <v>250062.02</v>
      </c>
      <c r="L369" s="32">
        <f t="shared" si="56"/>
        <v>246383.99</v>
      </c>
      <c r="M369" s="32">
        <f t="shared" si="56"/>
        <v>206367.6</v>
      </c>
      <c r="N369" s="32">
        <f t="shared" si="56"/>
        <v>225750.51</v>
      </c>
      <c r="O369" s="32">
        <f t="shared" si="56"/>
        <v>171143</v>
      </c>
      <c r="P369" s="32">
        <f t="shared" si="56"/>
        <v>218598.08</v>
      </c>
      <c r="Q369" s="32">
        <f t="shared" si="56"/>
        <v>262420</v>
      </c>
      <c r="R369" s="32">
        <f t="shared" si="56"/>
        <v>208282.76</v>
      </c>
      <c r="S369" s="32">
        <f t="shared" si="56"/>
        <v>191713.89</v>
      </c>
      <c r="T369" s="32">
        <f>ROUND(T347+SUM(T350:T365),5)</f>
        <v>70815.92</v>
      </c>
      <c r="U369" s="32">
        <f>ROUND(U347+SUM(U350:U365),5)</f>
        <v>78745.75</v>
      </c>
      <c r="V369" s="32">
        <f>ROUND(V347+SUM(V350:V368),5)</f>
        <v>220199.72</v>
      </c>
      <c r="W369" s="33">
        <f>ROUND(W347+SUM(W350:W368),5)</f>
        <v>163581.43</v>
      </c>
      <c r="Y369" s="9">
        <f t="shared" si="51"/>
        <v>217726.47400000002</v>
      </c>
    </row>
    <row r="370" spans="1:25" ht="15.5" thickTop="1" thickBot="1" x14ac:dyDescent="0.4">
      <c r="A370" s="30">
        <v>370</v>
      </c>
      <c r="B370" s="31"/>
      <c r="C370" s="31"/>
      <c r="D370" s="31"/>
      <c r="E370" s="31"/>
      <c r="F370" s="31" t="s">
        <v>343</v>
      </c>
      <c r="G370" s="31"/>
      <c r="H370" s="31"/>
      <c r="I370" s="31"/>
      <c r="J370" s="32">
        <f t="shared" ref="J370:W370" si="57">ROUND(J237+J346+J369,5)</f>
        <v>426787.09</v>
      </c>
      <c r="K370" s="32">
        <f t="shared" si="57"/>
        <v>453267.02</v>
      </c>
      <c r="L370" s="32">
        <f t="shared" si="57"/>
        <v>495466.07</v>
      </c>
      <c r="M370" s="32">
        <f t="shared" si="57"/>
        <v>450282.92</v>
      </c>
      <c r="N370" s="32">
        <f t="shared" si="57"/>
        <v>483644.3</v>
      </c>
      <c r="O370" s="32">
        <f t="shared" si="57"/>
        <v>426681</v>
      </c>
      <c r="P370" s="32">
        <f t="shared" si="57"/>
        <v>520422.40000000002</v>
      </c>
      <c r="Q370" s="32">
        <f t="shared" si="57"/>
        <v>526920</v>
      </c>
      <c r="R370" s="32">
        <f t="shared" si="57"/>
        <v>465974.96</v>
      </c>
      <c r="S370" s="32">
        <f t="shared" si="57"/>
        <v>484938.11</v>
      </c>
      <c r="T370" s="32">
        <f t="shared" si="57"/>
        <v>143826.12</v>
      </c>
      <c r="U370" s="32">
        <f t="shared" si="57"/>
        <v>211972.72</v>
      </c>
      <c r="V370" s="32">
        <f t="shared" si="57"/>
        <v>482297.7</v>
      </c>
      <c r="W370" s="33">
        <f t="shared" si="57"/>
        <v>354064.43</v>
      </c>
      <c r="Y370" s="9">
        <f t="shared" si="51"/>
        <v>478458.96399999998</v>
      </c>
    </row>
    <row r="371" spans="1:25" ht="15" customHeight="1" thickTop="1" x14ac:dyDescent="0.35">
      <c r="A371" s="8">
        <v>371</v>
      </c>
      <c r="B371" s="1"/>
      <c r="C371" s="1"/>
      <c r="D371" s="1"/>
      <c r="E371" s="1"/>
      <c r="F371" s="1" t="s">
        <v>344</v>
      </c>
      <c r="G371" s="1"/>
      <c r="H371" s="1"/>
      <c r="I371" s="1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21"/>
      <c r="Y371" s="9"/>
    </row>
    <row r="372" spans="1:25" x14ac:dyDescent="0.35">
      <c r="A372" s="8">
        <v>372</v>
      </c>
      <c r="B372" s="1"/>
      <c r="C372" s="1"/>
      <c r="D372" s="1"/>
      <c r="E372" s="1"/>
      <c r="F372" s="1"/>
      <c r="G372" s="1" t="s">
        <v>345</v>
      </c>
      <c r="H372" s="1"/>
      <c r="I372" s="1"/>
      <c r="J372" s="12">
        <v>24391.16</v>
      </c>
      <c r="K372" s="12">
        <v>44600</v>
      </c>
      <c r="L372" s="12">
        <v>15109.12</v>
      </c>
      <c r="M372" s="12">
        <v>16350</v>
      </c>
      <c r="N372" s="12">
        <v>11468.56</v>
      </c>
      <c r="O372" s="12">
        <v>11770</v>
      </c>
      <c r="P372" s="12">
        <v>7731.53</v>
      </c>
      <c r="Q372" s="12">
        <v>8950</v>
      </c>
      <c r="R372" s="12">
        <v>3853.83</v>
      </c>
      <c r="S372" s="12">
        <v>4180</v>
      </c>
      <c r="T372" s="12">
        <v>427.9</v>
      </c>
      <c r="U372" s="12">
        <v>566.9</v>
      </c>
      <c r="V372" s="12">
        <v>594.89</v>
      </c>
      <c r="W372" s="21">
        <v>0</v>
      </c>
      <c r="Y372" s="9">
        <f t="shared" si="51"/>
        <v>12510.84</v>
      </c>
    </row>
    <row r="373" spans="1:25" x14ac:dyDescent="0.35">
      <c r="A373" s="8">
        <v>373</v>
      </c>
      <c r="B373" s="1"/>
      <c r="C373" s="1"/>
      <c r="D373" s="1"/>
      <c r="E373" s="1"/>
      <c r="F373" s="1"/>
      <c r="G373" s="1" t="s">
        <v>346</v>
      </c>
      <c r="H373" s="1"/>
      <c r="I373" s="1"/>
      <c r="J373" s="12">
        <v>15760.32</v>
      </c>
      <c r="K373" s="12">
        <v>16800</v>
      </c>
      <c r="L373" s="12">
        <v>15847.68</v>
      </c>
      <c r="M373" s="12">
        <v>15800</v>
      </c>
      <c r="N373" s="12">
        <v>15847.68</v>
      </c>
      <c r="O373" s="12">
        <v>15800</v>
      </c>
      <c r="P373" s="12">
        <v>15847.68</v>
      </c>
      <c r="Q373" s="12">
        <v>16644</v>
      </c>
      <c r="R373" s="12">
        <v>15576</v>
      </c>
      <c r="S373" s="12">
        <v>16644</v>
      </c>
      <c r="T373" s="12">
        <v>6380</v>
      </c>
      <c r="U373" s="12">
        <v>6930</v>
      </c>
      <c r="V373" s="12">
        <v>16632</v>
      </c>
      <c r="W373" s="21">
        <v>15840</v>
      </c>
      <c r="Y373" s="9">
        <f t="shared" si="51"/>
        <v>15775.871999999999</v>
      </c>
    </row>
    <row r="374" spans="1:25" x14ac:dyDescent="0.35">
      <c r="A374" s="8">
        <v>374</v>
      </c>
      <c r="B374" s="1"/>
      <c r="C374" s="1"/>
      <c r="D374" s="1"/>
      <c r="E374" s="1"/>
      <c r="F374" s="1"/>
      <c r="G374" s="1" t="s">
        <v>347</v>
      </c>
      <c r="H374" s="1"/>
      <c r="I374" s="1"/>
      <c r="J374" s="12">
        <v>36519.22</v>
      </c>
      <c r="K374" s="12">
        <v>36600</v>
      </c>
      <c r="L374" s="12">
        <v>36902.129999999997</v>
      </c>
      <c r="M374" s="12">
        <v>36600</v>
      </c>
      <c r="N374" s="12">
        <v>37022.400000000001</v>
      </c>
      <c r="O374" s="12">
        <v>36660</v>
      </c>
      <c r="P374" s="12">
        <v>37022.400000000001</v>
      </c>
      <c r="Q374" s="12">
        <v>37100</v>
      </c>
      <c r="R374" s="12">
        <v>37022.400000000001</v>
      </c>
      <c r="S374" s="12">
        <v>38400</v>
      </c>
      <c r="T374" s="12">
        <v>15426</v>
      </c>
      <c r="U374" s="12">
        <v>15426</v>
      </c>
      <c r="V374" s="12">
        <v>37022.400000000001</v>
      </c>
      <c r="W374" s="21">
        <v>37022.400000000001</v>
      </c>
      <c r="Y374" s="9">
        <f t="shared" si="51"/>
        <v>36897.71</v>
      </c>
    </row>
    <row r="375" spans="1:25" x14ac:dyDescent="0.35">
      <c r="A375" s="8">
        <v>375</v>
      </c>
      <c r="B375" s="1"/>
      <c r="C375" s="1"/>
      <c r="D375" s="1"/>
      <c r="E375" s="1"/>
      <c r="F375" s="1"/>
      <c r="G375" s="1" t="s">
        <v>348</v>
      </c>
      <c r="H375" s="1"/>
      <c r="I375" s="1"/>
      <c r="J375" s="12">
        <v>0</v>
      </c>
      <c r="K375" s="12">
        <v>1650</v>
      </c>
      <c r="L375" s="12">
        <v>0</v>
      </c>
      <c r="M375" s="12">
        <v>1650</v>
      </c>
      <c r="N375" s="12">
        <v>0</v>
      </c>
      <c r="O375" s="12">
        <v>1650</v>
      </c>
      <c r="P375" s="12">
        <v>0</v>
      </c>
      <c r="Q375" s="12">
        <v>1650</v>
      </c>
      <c r="R375" s="12">
        <v>0</v>
      </c>
      <c r="S375" s="12">
        <v>1491</v>
      </c>
      <c r="T375" s="12">
        <v>0</v>
      </c>
      <c r="U375" s="12">
        <v>0</v>
      </c>
      <c r="V375" s="12">
        <v>1650</v>
      </c>
      <c r="W375" s="21">
        <v>0</v>
      </c>
      <c r="Y375" s="9">
        <f t="shared" si="51"/>
        <v>0</v>
      </c>
    </row>
    <row r="376" spans="1:25" x14ac:dyDescent="0.35">
      <c r="A376" s="8">
        <v>376</v>
      </c>
      <c r="B376" s="1"/>
      <c r="C376" s="1"/>
      <c r="D376" s="1"/>
      <c r="E376" s="1"/>
      <c r="F376" s="1"/>
      <c r="G376" s="1" t="s">
        <v>598</v>
      </c>
      <c r="H376" s="1"/>
      <c r="I376" s="1"/>
      <c r="J376" s="12">
        <v>0</v>
      </c>
      <c r="K376" s="12">
        <v>4500</v>
      </c>
      <c r="L376" s="12">
        <v>0</v>
      </c>
      <c r="M376" s="12">
        <v>4500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21">
        <v>0</v>
      </c>
      <c r="Y376" s="9">
        <f t="shared" si="51"/>
        <v>0</v>
      </c>
    </row>
    <row r="377" spans="1:25" x14ac:dyDescent="0.35">
      <c r="A377" s="8">
        <v>377</v>
      </c>
      <c r="B377" s="1"/>
      <c r="C377" s="1"/>
      <c r="D377" s="1"/>
      <c r="E377" s="1"/>
      <c r="F377" s="1"/>
      <c r="G377" s="1" t="s">
        <v>349</v>
      </c>
      <c r="H377" s="1"/>
      <c r="I377" s="1"/>
      <c r="J377" s="12">
        <v>17199.36</v>
      </c>
      <c r="K377" s="12">
        <v>15525</v>
      </c>
      <c r="L377" s="12">
        <v>15817.04</v>
      </c>
      <c r="M377" s="12">
        <v>16600</v>
      </c>
      <c r="N377" s="12">
        <v>15864.95</v>
      </c>
      <c r="O377" s="12">
        <v>16250</v>
      </c>
      <c r="P377" s="12">
        <v>18340.150000000001</v>
      </c>
      <c r="Q377" s="12">
        <v>16250</v>
      </c>
      <c r="R377" s="12">
        <v>16402.7</v>
      </c>
      <c r="S377" s="12">
        <v>16250</v>
      </c>
      <c r="T377" s="12">
        <v>8398.61</v>
      </c>
      <c r="U377" s="12">
        <v>7726.85</v>
      </c>
      <c r="V377" s="12">
        <v>18544.400000000001</v>
      </c>
      <c r="W377" s="21">
        <v>18044.400000000001</v>
      </c>
      <c r="Y377" s="9">
        <f t="shared" si="51"/>
        <v>16724.84</v>
      </c>
    </row>
    <row r="378" spans="1:25" x14ac:dyDescent="0.35">
      <c r="A378" s="8">
        <v>378</v>
      </c>
      <c r="B378" s="1"/>
      <c r="C378" s="1"/>
      <c r="D378" s="1"/>
      <c r="E378" s="1"/>
      <c r="F378" s="1"/>
      <c r="G378" s="1" t="s">
        <v>350</v>
      </c>
      <c r="H378" s="1"/>
      <c r="I378" s="1"/>
      <c r="J378" s="12">
        <v>15882.9</v>
      </c>
      <c r="K378" s="12">
        <v>15600</v>
      </c>
      <c r="L378" s="12">
        <v>13834.09</v>
      </c>
      <c r="M378" s="12">
        <v>13000</v>
      </c>
      <c r="N378" s="12">
        <v>18820.240000000002</v>
      </c>
      <c r="O378" s="12">
        <v>14100</v>
      </c>
      <c r="P378" s="12">
        <v>24786.25</v>
      </c>
      <c r="Q378" s="12">
        <v>19000</v>
      </c>
      <c r="R378" s="12">
        <v>25380.34</v>
      </c>
      <c r="S378" s="12">
        <v>24792</v>
      </c>
      <c r="T378" s="12">
        <v>10740.1</v>
      </c>
      <c r="U378" s="12">
        <v>11075</v>
      </c>
      <c r="V378" s="12">
        <v>26580</v>
      </c>
      <c r="W378" s="21">
        <v>26580</v>
      </c>
      <c r="Y378" s="9">
        <f t="shared" si="51"/>
        <v>19740.763999999999</v>
      </c>
    </row>
    <row r="379" spans="1:25" x14ac:dyDescent="0.35">
      <c r="A379" s="8">
        <v>379</v>
      </c>
      <c r="B379" s="1"/>
      <c r="C379" s="1"/>
      <c r="D379" s="1"/>
      <c r="E379" s="1"/>
      <c r="F379" s="1"/>
      <c r="G379" s="1" t="s">
        <v>599</v>
      </c>
      <c r="H379" s="1"/>
      <c r="I379" s="1"/>
      <c r="J379" s="12">
        <v>4800</v>
      </c>
      <c r="K379" s="12">
        <v>4800</v>
      </c>
      <c r="L379" s="12">
        <v>4800</v>
      </c>
      <c r="M379" s="12">
        <v>4800</v>
      </c>
      <c r="N379" s="12">
        <v>0</v>
      </c>
      <c r="O379" s="12">
        <v>4800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21">
        <v>0</v>
      </c>
      <c r="Y379" s="9">
        <f t="shared" si="51"/>
        <v>1920</v>
      </c>
    </row>
    <row r="380" spans="1:25" ht="15" thickBot="1" x14ac:dyDescent="0.4">
      <c r="A380" s="8">
        <v>380</v>
      </c>
      <c r="B380" s="1"/>
      <c r="C380" s="1"/>
      <c r="D380" s="1"/>
      <c r="E380" s="1"/>
      <c r="F380" s="1"/>
      <c r="G380" s="1" t="s">
        <v>351</v>
      </c>
      <c r="H380" s="1"/>
      <c r="I380" s="1"/>
      <c r="J380" s="13">
        <v>13179.39</v>
      </c>
      <c r="K380" s="13">
        <v>19200</v>
      </c>
      <c r="L380" s="13">
        <v>12319.26</v>
      </c>
      <c r="M380" s="13">
        <v>17000</v>
      </c>
      <c r="N380" s="13">
        <v>10831.91</v>
      </c>
      <c r="O380" s="13">
        <v>15000</v>
      </c>
      <c r="P380" s="13">
        <v>11145.38</v>
      </c>
      <c r="Q380" s="13">
        <v>15000</v>
      </c>
      <c r="R380" s="13">
        <v>10285.11</v>
      </c>
      <c r="S380" s="13">
        <v>14000</v>
      </c>
      <c r="T380" s="13">
        <v>5343.63</v>
      </c>
      <c r="U380" s="13">
        <v>5833.35</v>
      </c>
      <c r="V380" s="13">
        <v>14000</v>
      </c>
      <c r="W380" s="27">
        <v>11000</v>
      </c>
      <c r="Y380" s="9">
        <f t="shared" si="51"/>
        <v>11552.21</v>
      </c>
    </row>
    <row r="381" spans="1:25" ht="15.5" thickTop="1" thickBot="1" x14ac:dyDescent="0.4">
      <c r="A381" s="30">
        <v>381</v>
      </c>
      <c r="B381" s="31"/>
      <c r="C381" s="31"/>
      <c r="D381" s="31"/>
      <c r="E381" s="31"/>
      <c r="F381" s="31" t="s">
        <v>352</v>
      </c>
      <c r="G381" s="31"/>
      <c r="H381" s="31"/>
      <c r="I381" s="31"/>
      <c r="J381" s="32">
        <f t="shared" ref="J381:W381" si="58">ROUND(SUM(J371:J380),5)</f>
        <v>127732.35</v>
      </c>
      <c r="K381" s="32">
        <f t="shared" si="58"/>
        <v>159275</v>
      </c>
      <c r="L381" s="32">
        <f t="shared" si="58"/>
        <v>114629.32</v>
      </c>
      <c r="M381" s="32">
        <f t="shared" si="58"/>
        <v>126300</v>
      </c>
      <c r="N381" s="32">
        <f t="shared" si="58"/>
        <v>109855.74</v>
      </c>
      <c r="O381" s="32">
        <f t="shared" si="58"/>
        <v>116030</v>
      </c>
      <c r="P381" s="32">
        <f t="shared" si="58"/>
        <v>114873.39</v>
      </c>
      <c r="Q381" s="32">
        <f t="shared" si="58"/>
        <v>114594</v>
      </c>
      <c r="R381" s="32">
        <f t="shared" si="58"/>
        <v>108520.38</v>
      </c>
      <c r="S381" s="32">
        <f t="shared" si="58"/>
        <v>115757</v>
      </c>
      <c r="T381" s="32">
        <f t="shared" si="58"/>
        <v>46716.24</v>
      </c>
      <c r="U381" s="32">
        <f t="shared" si="58"/>
        <v>47558.1</v>
      </c>
      <c r="V381" s="32">
        <f t="shared" si="58"/>
        <v>115023.69</v>
      </c>
      <c r="W381" s="33">
        <f t="shared" si="58"/>
        <v>108486.8</v>
      </c>
      <c r="Y381" s="9">
        <f t="shared" si="51"/>
        <v>115122.236</v>
      </c>
    </row>
    <row r="382" spans="1:25" ht="15" thickTop="1" x14ac:dyDescent="0.35">
      <c r="A382" s="8">
        <v>382</v>
      </c>
      <c r="B382" s="1"/>
      <c r="C382" s="1"/>
      <c r="D382" s="1"/>
      <c r="E382" s="1"/>
      <c r="F382" s="1" t="s">
        <v>353</v>
      </c>
      <c r="G382" s="1"/>
      <c r="H382" s="1"/>
      <c r="I382" s="1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21"/>
      <c r="Y382" s="9"/>
    </row>
    <row r="383" spans="1:25" x14ac:dyDescent="0.35">
      <c r="A383" s="8">
        <v>383</v>
      </c>
      <c r="B383" s="1"/>
      <c r="C383" s="1"/>
      <c r="D383" s="1"/>
      <c r="E383" s="1"/>
      <c r="F383" s="1"/>
      <c r="G383" s="1" t="s">
        <v>354</v>
      </c>
      <c r="H383" s="1"/>
      <c r="I383" s="1"/>
      <c r="J383" s="12">
        <v>1826961.51</v>
      </c>
      <c r="K383" s="12">
        <v>1784398</v>
      </c>
      <c r="L383" s="12">
        <v>1928052.94</v>
      </c>
      <c r="M383" s="12">
        <v>1882983</v>
      </c>
      <c r="N383" s="12">
        <v>1911884.66</v>
      </c>
      <c r="O383" s="12">
        <v>1979623</v>
      </c>
      <c r="P383" s="12">
        <v>1845334.81</v>
      </c>
      <c r="Q383" s="12">
        <v>1979672.45</v>
      </c>
      <c r="R383" s="12">
        <v>2214178.17</v>
      </c>
      <c r="S383" s="12">
        <v>1866749</v>
      </c>
      <c r="T383" s="12">
        <v>548961.61</v>
      </c>
      <c r="U383" s="12">
        <v>807580</v>
      </c>
      <c r="V383" s="12">
        <v>1938192</v>
      </c>
      <c r="W383" s="21">
        <f>'[1]Version 3'!$M$30</f>
        <v>1738454.0376906982</v>
      </c>
      <c r="X383" s="12"/>
      <c r="Y383" s="9">
        <f t="shared" si="51"/>
        <v>1945282.4180000001</v>
      </c>
    </row>
    <row r="384" spans="1:25" x14ac:dyDescent="0.35">
      <c r="A384" s="8">
        <v>384</v>
      </c>
      <c r="B384" s="1"/>
      <c r="C384" s="1"/>
      <c r="D384" s="1"/>
      <c r="E384" s="1"/>
      <c r="F384" s="1"/>
      <c r="G384" s="1" t="s">
        <v>355</v>
      </c>
      <c r="H384" s="1"/>
      <c r="I384" s="1"/>
      <c r="J384" s="12">
        <v>53539.77</v>
      </c>
      <c r="K384" s="12">
        <v>53532</v>
      </c>
      <c r="L384" s="12">
        <v>55799.02</v>
      </c>
      <c r="M384" s="12">
        <v>56489</v>
      </c>
      <c r="N384" s="12">
        <v>54105.72</v>
      </c>
      <c r="O384" s="12">
        <v>59389</v>
      </c>
      <c r="P384" s="12">
        <v>61678.82</v>
      </c>
      <c r="Q384" s="12">
        <v>76018.899999999994</v>
      </c>
      <c r="R384" s="12">
        <v>70882.69</v>
      </c>
      <c r="S384" s="12">
        <v>74670</v>
      </c>
      <c r="T384" s="12">
        <v>21687.68</v>
      </c>
      <c r="U384" s="12">
        <v>32305</v>
      </c>
      <c r="V384" s="12">
        <v>77529</v>
      </c>
      <c r="W384" s="21">
        <f>'[1]Version 3'!$M$27</f>
        <v>67938.161507627927</v>
      </c>
      <c r="X384" s="12"/>
      <c r="Y384" s="9">
        <f t="shared" si="51"/>
        <v>59201.204000000005</v>
      </c>
    </row>
    <row r="385" spans="1:25" ht="15" thickBot="1" x14ac:dyDescent="0.4">
      <c r="A385" s="8">
        <v>385</v>
      </c>
      <c r="B385" s="1"/>
      <c r="C385" s="1"/>
      <c r="D385" s="1"/>
      <c r="E385" s="1"/>
      <c r="F385" s="1"/>
      <c r="G385" s="1" t="s">
        <v>356</v>
      </c>
      <c r="H385" s="1"/>
      <c r="I385" s="1"/>
      <c r="J385" s="13">
        <v>451927.77</v>
      </c>
      <c r="K385" s="13">
        <v>446100</v>
      </c>
      <c r="L385" s="13">
        <v>477625</v>
      </c>
      <c r="M385" s="13">
        <v>489576</v>
      </c>
      <c r="N385" s="13">
        <v>493676</v>
      </c>
      <c r="O385" s="13">
        <v>514702</v>
      </c>
      <c r="P385" s="13">
        <v>511383.45</v>
      </c>
      <c r="Q385" s="13">
        <v>532132.29</v>
      </c>
      <c r="R385" s="13">
        <v>504570.44</v>
      </c>
      <c r="S385" s="13">
        <v>504022</v>
      </c>
      <c r="T385" s="13">
        <v>178558.03</v>
      </c>
      <c r="U385" s="13">
        <v>231450</v>
      </c>
      <c r="V385" s="13">
        <v>555480</v>
      </c>
      <c r="W385" s="27">
        <f>'[1]Version 3'!$L$27</f>
        <v>586985.71542590531</v>
      </c>
      <c r="X385" s="50"/>
      <c r="Y385" s="9">
        <f t="shared" si="51"/>
        <v>487836.53200000001</v>
      </c>
    </row>
    <row r="386" spans="1:25" ht="15.5" thickTop="1" thickBot="1" x14ac:dyDescent="0.4">
      <c r="A386" s="30">
        <v>386</v>
      </c>
      <c r="B386" s="31"/>
      <c r="C386" s="31"/>
      <c r="D386" s="31"/>
      <c r="E386" s="31"/>
      <c r="F386" s="31" t="s">
        <v>357</v>
      </c>
      <c r="G386" s="31"/>
      <c r="H386" s="31"/>
      <c r="I386" s="31"/>
      <c r="J386" s="32">
        <f t="shared" ref="J386:W386" si="59">ROUND(SUM(J382:J385),5)</f>
        <v>2332429.0499999998</v>
      </c>
      <c r="K386" s="32">
        <f t="shared" si="59"/>
        <v>2284030</v>
      </c>
      <c r="L386" s="32">
        <f t="shared" si="59"/>
        <v>2461476.96</v>
      </c>
      <c r="M386" s="32">
        <f t="shared" si="59"/>
        <v>2429048</v>
      </c>
      <c r="N386" s="32">
        <f t="shared" si="59"/>
        <v>2459666.38</v>
      </c>
      <c r="O386" s="32">
        <f t="shared" si="59"/>
        <v>2553714</v>
      </c>
      <c r="P386" s="32">
        <f t="shared" si="59"/>
        <v>2418397.08</v>
      </c>
      <c r="Q386" s="32">
        <f t="shared" si="59"/>
        <v>2587823.64</v>
      </c>
      <c r="R386" s="32">
        <f t="shared" si="59"/>
        <v>2789631.3</v>
      </c>
      <c r="S386" s="32">
        <f t="shared" si="59"/>
        <v>2445441</v>
      </c>
      <c r="T386" s="32">
        <f t="shared" si="59"/>
        <v>749207.32</v>
      </c>
      <c r="U386" s="32">
        <f t="shared" si="59"/>
        <v>1071335</v>
      </c>
      <c r="V386" s="32">
        <f t="shared" si="59"/>
        <v>2571201</v>
      </c>
      <c r="W386" s="33">
        <f t="shared" si="59"/>
        <v>2393377.9146199999</v>
      </c>
      <c r="Y386" s="9">
        <f t="shared" si="51"/>
        <v>2492320.1540000001</v>
      </c>
    </row>
    <row r="387" spans="1:25" ht="15" thickTop="1" x14ac:dyDescent="0.35">
      <c r="A387" s="8">
        <v>387</v>
      </c>
      <c r="B387" s="1"/>
      <c r="C387" s="1"/>
      <c r="D387" s="1"/>
      <c r="E387" s="1"/>
      <c r="F387" s="1" t="s">
        <v>358</v>
      </c>
      <c r="G387" s="1"/>
      <c r="H387" s="1"/>
      <c r="I387" s="1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21"/>
      <c r="Y387" s="9"/>
    </row>
    <row r="388" spans="1:25" x14ac:dyDescent="0.35">
      <c r="A388" s="8">
        <v>388</v>
      </c>
      <c r="B388" s="1"/>
      <c r="C388" s="1"/>
      <c r="D388" s="1"/>
      <c r="E388" s="1"/>
      <c r="F388" s="1"/>
      <c r="G388" s="1" t="s">
        <v>359</v>
      </c>
      <c r="H388" s="1"/>
      <c r="I388" s="1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21"/>
      <c r="Y388" s="9"/>
    </row>
    <row r="389" spans="1:25" x14ac:dyDescent="0.35">
      <c r="A389" s="8">
        <v>389</v>
      </c>
      <c r="B389" s="1"/>
      <c r="C389" s="1"/>
      <c r="D389" s="1"/>
      <c r="E389" s="1"/>
      <c r="F389" s="1"/>
      <c r="G389" s="1"/>
      <c r="H389" s="1" t="s">
        <v>360</v>
      </c>
      <c r="I389" s="1"/>
      <c r="J389" s="12">
        <v>1164.3</v>
      </c>
      <c r="K389" s="12">
        <v>1250</v>
      </c>
      <c r="L389" s="12">
        <v>1473.91</v>
      </c>
      <c r="M389" s="12">
        <v>1250</v>
      </c>
      <c r="N389" s="12">
        <v>626.6</v>
      </c>
      <c r="O389" s="12">
        <v>875</v>
      </c>
      <c r="P389" s="12">
        <v>799.33</v>
      </c>
      <c r="Q389" s="12">
        <v>875</v>
      </c>
      <c r="R389" s="12">
        <v>805.2</v>
      </c>
      <c r="S389" s="12">
        <v>1500</v>
      </c>
      <c r="T389" s="12">
        <v>0</v>
      </c>
      <c r="U389" s="12">
        <v>0</v>
      </c>
      <c r="V389" s="12">
        <v>1500</v>
      </c>
      <c r="W389" s="21">
        <v>1250</v>
      </c>
      <c r="Y389" s="9">
        <f t="shared" si="51"/>
        <v>973.86800000000005</v>
      </c>
    </row>
    <row r="390" spans="1:25" x14ac:dyDescent="0.35">
      <c r="A390" s="8">
        <v>390</v>
      </c>
      <c r="B390" s="1"/>
      <c r="C390" s="1"/>
      <c r="D390" s="1"/>
      <c r="E390" s="1"/>
      <c r="F390" s="1"/>
      <c r="G390" s="1"/>
      <c r="H390" s="1" t="s">
        <v>361</v>
      </c>
      <c r="I390" s="1"/>
      <c r="J390" s="12">
        <v>48107.03</v>
      </c>
      <c r="K390" s="12">
        <v>15000</v>
      </c>
      <c r="L390" s="12">
        <v>27570</v>
      </c>
      <c r="M390" s="12">
        <v>50000</v>
      </c>
      <c r="N390" s="12">
        <v>0</v>
      </c>
      <c r="O390" s="12">
        <v>20000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21">
        <v>0</v>
      </c>
      <c r="Y390" s="9">
        <f t="shared" si="51"/>
        <v>15135.405999999999</v>
      </c>
    </row>
    <row r="391" spans="1:25" x14ac:dyDescent="0.35">
      <c r="A391" s="8">
        <v>391</v>
      </c>
      <c r="B391" s="1"/>
      <c r="C391" s="1"/>
      <c r="D391" s="1"/>
      <c r="E391" s="1"/>
      <c r="F391" s="1"/>
      <c r="G391" s="1"/>
      <c r="H391" s="1" t="s">
        <v>362</v>
      </c>
      <c r="I391" s="1"/>
      <c r="J391" s="12">
        <v>108109.3</v>
      </c>
      <c r="K391" s="12">
        <v>105000</v>
      </c>
      <c r="L391" s="12">
        <v>104573.82</v>
      </c>
      <c r="M391" s="12">
        <v>112000</v>
      </c>
      <c r="N391" s="12">
        <v>126005.3</v>
      </c>
      <c r="O391" s="12">
        <v>112000</v>
      </c>
      <c r="P391" s="12">
        <v>108939.28</v>
      </c>
      <c r="Q391" s="12">
        <v>112000</v>
      </c>
      <c r="R391" s="12">
        <v>131803.34</v>
      </c>
      <c r="S391" s="12">
        <v>130000</v>
      </c>
      <c r="T391" s="12">
        <v>0</v>
      </c>
      <c r="U391" s="12">
        <v>0</v>
      </c>
      <c r="V391" s="12">
        <v>120000</v>
      </c>
      <c r="W391" s="21">
        <v>130000</v>
      </c>
      <c r="Y391" s="9">
        <f t="shared" si="51"/>
        <v>115886.20799999998</v>
      </c>
    </row>
    <row r="392" spans="1:25" x14ac:dyDescent="0.35">
      <c r="A392" s="8">
        <v>392</v>
      </c>
      <c r="B392" s="1"/>
      <c r="C392" s="1"/>
      <c r="D392" s="1"/>
      <c r="E392" s="1"/>
      <c r="F392" s="1"/>
      <c r="G392" s="1"/>
      <c r="H392" s="1" t="s">
        <v>363</v>
      </c>
      <c r="I392" s="1"/>
      <c r="J392" s="12">
        <v>2387.1</v>
      </c>
      <c r="K392" s="12">
        <v>3000</v>
      </c>
      <c r="L392" s="12">
        <v>0</v>
      </c>
      <c r="M392" s="12">
        <v>3500</v>
      </c>
      <c r="N392" s="12">
        <v>1756.31</v>
      </c>
      <c r="O392" s="12">
        <v>3000</v>
      </c>
      <c r="P392" s="12">
        <v>0</v>
      </c>
      <c r="Q392" s="12">
        <v>3000</v>
      </c>
      <c r="R392" s="12">
        <v>2716.64</v>
      </c>
      <c r="S392" s="12">
        <v>4000</v>
      </c>
      <c r="T392" s="12">
        <v>0</v>
      </c>
      <c r="U392" s="12">
        <v>0</v>
      </c>
      <c r="V392" s="12">
        <v>3000</v>
      </c>
      <c r="W392" s="21">
        <v>3337.5</v>
      </c>
      <c r="Y392" s="9">
        <f t="shared" si="51"/>
        <v>1372.0099999999998</v>
      </c>
    </row>
    <row r="393" spans="1:25" x14ac:dyDescent="0.35">
      <c r="A393" s="8">
        <v>393</v>
      </c>
      <c r="B393" s="1"/>
      <c r="C393" s="1"/>
      <c r="D393" s="1"/>
      <c r="E393" s="1"/>
      <c r="F393" s="1"/>
      <c r="G393" s="1"/>
      <c r="H393" s="1" t="s">
        <v>364</v>
      </c>
      <c r="I393" s="1"/>
      <c r="J393" s="12">
        <v>96337.09</v>
      </c>
      <c r="K393" s="12">
        <v>96000</v>
      </c>
      <c r="L393" s="12">
        <v>120928.42</v>
      </c>
      <c r="M393" s="12">
        <v>104000</v>
      </c>
      <c r="N393" s="12">
        <v>46107.6</v>
      </c>
      <c r="O393" s="12">
        <v>70000</v>
      </c>
      <c r="P393" s="12">
        <v>41569.17</v>
      </c>
      <c r="Q393" s="12">
        <v>46150</v>
      </c>
      <c r="R393" s="12">
        <v>75924.27</v>
      </c>
      <c r="S393" s="12">
        <v>112000</v>
      </c>
      <c r="T393" s="12">
        <v>0</v>
      </c>
      <c r="U393" s="12">
        <v>0</v>
      </c>
      <c r="V393" s="12">
        <v>135000</v>
      </c>
      <c r="W393" s="21">
        <v>149500</v>
      </c>
      <c r="Y393" s="9">
        <f t="shared" si="51"/>
        <v>76173.31</v>
      </c>
    </row>
    <row r="394" spans="1:25" x14ac:dyDescent="0.35">
      <c r="A394" s="8">
        <v>394</v>
      </c>
      <c r="B394" s="1"/>
      <c r="C394" s="1"/>
      <c r="D394" s="1"/>
      <c r="E394" s="1"/>
      <c r="F394" s="1"/>
      <c r="G394" s="1"/>
      <c r="H394" s="1" t="s">
        <v>365</v>
      </c>
      <c r="I394" s="1"/>
      <c r="J394" s="12">
        <v>35861.5</v>
      </c>
      <c r="K394" s="12">
        <v>48375</v>
      </c>
      <c r="L394" s="12">
        <v>42069.67</v>
      </c>
      <c r="M394" s="12">
        <v>36000</v>
      </c>
      <c r="N394" s="12">
        <v>12825.19</v>
      </c>
      <c r="O394" s="12">
        <v>24000</v>
      </c>
      <c r="P394" s="12">
        <v>0</v>
      </c>
      <c r="Q394" s="12">
        <v>24000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21">
        <v>0</v>
      </c>
      <c r="Y394" s="9">
        <f t="shared" si="51"/>
        <v>18151.272000000001</v>
      </c>
    </row>
    <row r="395" spans="1:25" x14ac:dyDescent="0.35">
      <c r="A395" s="8">
        <v>395</v>
      </c>
      <c r="B395" s="1"/>
      <c r="C395" s="1"/>
      <c r="D395" s="1"/>
      <c r="E395" s="1"/>
      <c r="F395" s="1"/>
      <c r="G395" s="1"/>
      <c r="H395" s="1" t="s">
        <v>366</v>
      </c>
      <c r="I395" s="1"/>
      <c r="J395" s="12">
        <v>141422.74</v>
      </c>
      <c r="K395" s="12">
        <v>100000</v>
      </c>
      <c r="L395" s="12">
        <v>104120.2</v>
      </c>
      <c r="M395" s="12">
        <v>120000</v>
      </c>
      <c r="N395" s="12">
        <v>61353</v>
      </c>
      <c r="O395" s="12">
        <v>90000</v>
      </c>
      <c r="P395" s="12">
        <v>38481</v>
      </c>
      <c r="Q395" s="12">
        <v>85000</v>
      </c>
      <c r="R395" s="12">
        <v>111606.82</v>
      </c>
      <c r="S395" s="12">
        <v>125000</v>
      </c>
      <c r="T395" s="12">
        <v>0</v>
      </c>
      <c r="U395" s="12">
        <v>0</v>
      </c>
      <c r="V395" s="12">
        <v>125000</v>
      </c>
      <c r="W395" s="21">
        <v>166875</v>
      </c>
      <c r="Y395" s="9">
        <f t="shared" si="51"/>
        <v>91396.752000000008</v>
      </c>
    </row>
    <row r="396" spans="1:25" x14ac:dyDescent="0.35">
      <c r="A396" s="8">
        <v>396</v>
      </c>
      <c r="B396" s="1"/>
      <c r="C396" s="1"/>
      <c r="D396" s="1"/>
      <c r="E396" s="1"/>
      <c r="F396" s="1"/>
      <c r="G396" s="1"/>
      <c r="H396" s="1" t="s">
        <v>367</v>
      </c>
      <c r="I396" s="1"/>
      <c r="J396" s="12">
        <v>0</v>
      </c>
      <c r="K396" s="12">
        <v>6000</v>
      </c>
      <c r="L396" s="12">
        <v>4161.33</v>
      </c>
      <c r="M396" s="12">
        <v>6000</v>
      </c>
      <c r="N396" s="12">
        <v>4770.2</v>
      </c>
      <c r="O396" s="12">
        <v>6000</v>
      </c>
      <c r="P396" s="12">
        <v>4456</v>
      </c>
      <c r="Q396" s="12">
        <v>6000</v>
      </c>
      <c r="R396" s="12">
        <v>4567</v>
      </c>
      <c r="S396" s="12">
        <v>6000</v>
      </c>
      <c r="T396" s="12">
        <v>0</v>
      </c>
      <c r="U396" s="12">
        <v>0</v>
      </c>
      <c r="V396" s="12">
        <v>4800</v>
      </c>
      <c r="W396" s="21">
        <v>4800</v>
      </c>
      <c r="Y396" s="9">
        <f t="shared" ref="Y396:Y459" si="60">AVERAGE(J396,L396,N396,P396,R396)</f>
        <v>3590.9059999999999</v>
      </c>
    </row>
    <row r="397" spans="1:25" x14ac:dyDescent="0.35">
      <c r="A397" s="8">
        <v>397</v>
      </c>
      <c r="B397" s="1"/>
      <c r="C397" s="1"/>
      <c r="D397" s="1"/>
      <c r="E397" s="1"/>
      <c r="F397" s="1"/>
      <c r="G397" s="1"/>
      <c r="H397" s="1" t="s">
        <v>368</v>
      </c>
      <c r="I397" s="1"/>
      <c r="J397" s="12">
        <v>0</v>
      </c>
      <c r="K397" s="12">
        <v>3000</v>
      </c>
      <c r="L397" s="12">
        <v>0</v>
      </c>
      <c r="M397" s="12">
        <v>3000</v>
      </c>
      <c r="N397" s="12">
        <v>0</v>
      </c>
      <c r="O397" s="12">
        <v>3000</v>
      </c>
      <c r="P397" s="12">
        <v>0</v>
      </c>
      <c r="Q397" s="12">
        <v>3000</v>
      </c>
      <c r="R397" s="12">
        <v>0</v>
      </c>
      <c r="S397" s="12">
        <v>3000</v>
      </c>
      <c r="T397" s="12">
        <v>0</v>
      </c>
      <c r="U397" s="12">
        <v>0</v>
      </c>
      <c r="V397" s="12">
        <v>3000</v>
      </c>
      <c r="W397" s="21">
        <v>0</v>
      </c>
      <c r="Y397" s="9">
        <f t="shared" si="60"/>
        <v>0</v>
      </c>
    </row>
    <row r="398" spans="1:25" x14ac:dyDescent="0.35">
      <c r="A398" s="8">
        <v>398</v>
      </c>
      <c r="B398" s="1"/>
      <c r="C398" s="1"/>
      <c r="D398" s="1"/>
      <c r="E398" s="1"/>
      <c r="F398" s="1"/>
      <c r="G398" s="1"/>
      <c r="H398" s="1" t="s">
        <v>369</v>
      </c>
      <c r="I398" s="1"/>
      <c r="J398" s="12">
        <v>8798.5400000000009</v>
      </c>
      <c r="K398" s="12">
        <v>12000</v>
      </c>
      <c r="L398" s="12">
        <v>4064.1</v>
      </c>
      <c r="M398" s="12">
        <v>6000</v>
      </c>
      <c r="N398" s="12">
        <v>2274</v>
      </c>
      <c r="O398" s="12">
        <v>6000</v>
      </c>
      <c r="P398" s="12">
        <v>2013.11</v>
      </c>
      <c r="Q398" s="12">
        <v>6000</v>
      </c>
      <c r="R398" s="12">
        <v>3538</v>
      </c>
      <c r="S398" s="12">
        <v>6000</v>
      </c>
      <c r="T398" s="12">
        <v>0</v>
      </c>
      <c r="U398" s="12">
        <v>0</v>
      </c>
      <c r="V398" s="12">
        <v>3000</v>
      </c>
      <c r="W398" s="21">
        <v>3000</v>
      </c>
      <c r="Y398" s="9">
        <f t="shared" si="60"/>
        <v>4137.55</v>
      </c>
    </row>
    <row r="399" spans="1:25" x14ac:dyDescent="0.35">
      <c r="A399" s="8">
        <v>399</v>
      </c>
      <c r="B399" s="1"/>
      <c r="C399" s="1"/>
      <c r="D399" s="1"/>
      <c r="E399" s="1"/>
      <c r="F399" s="1"/>
      <c r="G399" s="1"/>
      <c r="H399" s="1" t="s">
        <v>370</v>
      </c>
      <c r="I399" s="1"/>
      <c r="J399" s="12">
        <v>0</v>
      </c>
      <c r="K399" s="12">
        <v>1250</v>
      </c>
      <c r="L399" s="12">
        <v>0</v>
      </c>
      <c r="M399" s="12">
        <v>1250</v>
      </c>
      <c r="N399" s="12">
        <v>2108.44</v>
      </c>
      <c r="O399" s="12">
        <v>1250</v>
      </c>
      <c r="P399" s="12">
        <v>0</v>
      </c>
      <c r="Q399" s="12">
        <v>1250</v>
      </c>
      <c r="R399" s="12">
        <v>0</v>
      </c>
      <c r="S399" s="12">
        <v>1250</v>
      </c>
      <c r="T399" s="12">
        <v>0</v>
      </c>
      <c r="U399" s="12">
        <v>0</v>
      </c>
      <c r="V399" s="12">
        <v>0</v>
      </c>
      <c r="W399" s="21">
        <v>0</v>
      </c>
      <c r="Y399" s="9">
        <f t="shared" si="60"/>
        <v>421.68799999999999</v>
      </c>
    </row>
    <row r="400" spans="1:25" x14ac:dyDescent="0.35">
      <c r="A400" s="8">
        <v>400</v>
      </c>
      <c r="B400" s="1"/>
      <c r="C400" s="1"/>
      <c r="D400" s="1"/>
      <c r="E400" s="1"/>
      <c r="F400" s="1"/>
      <c r="G400" s="1"/>
      <c r="H400" s="1" t="s">
        <v>371</v>
      </c>
      <c r="I400" s="1"/>
      <c r="J400" s="12">
        <v>0</v>
      </c>
      <c r="K400" s="12">
        <v>6750</v>
      </c>
      <c r="L400" s="12">
        <v>0</v>
      </c>
      <c r="M400" s="12">
        <v>6750</v>
      </c>
      <c r="N400" s="12">
        <v>0</v>
      </c>
      <c r="O400" s="12">
        <v>6750</v>
      </c>
      <c r="P400" s="12">
        <v>0</v>
      </c>
      <c r="Q400" s="12">
        <v>6750</v>
      </c>
      <c r="R400" s="12">
        <v>0</v>
      </c>
      <c r="S400" s="12">
        <v>6750</v>
      </c>
      <c r="T400" s="12">
        <v>0</v>
      </c>
      <c r="U400" s="12">
        <v>0</v>
      </c>
      <c r="V400" s="12">
        <v>3500</v>
      </c>
      <c r="W400" s="21">
        <v>3500</v>
      </c>
      <c r="Y400" s="9">
        <f t="shared" si="60"/>
        <v>0</v>
      </c>
    </row>
    <row r="401" spans="1:25" x14ac:dyDescent="0.35">
      <c r="A401" s="8">
        <v>401</v>
      </c>
      <c r="B401" s="1"/>
      <c r="C401" s="1"/>
      <c r="D401" s="1"/>
      <c r="E401" s="1"/>
      <c r="F401" s="1"/>
      <c r="G401" s="1"/>
      <c r="H401" s="1" t="s">
        <v>372</v>
      </c>
      <c r="I401" s="1"/>
      <c r="J401" s="12">
        <v>12825</v>
      </c>
      <c r="K401" s="12">
        <v>13300</v>
      </c>
      <c r="L401" s="12">
        <v>14700</v>
      </c>
      <c r="M401" s="12">
        <v>15750</v>
      </c>
      <c r="N401" s="12">
        <v>14700</v>
      </c>
      <c r="O401" s="12">
        <v>14700</v>
      </c>
      <c r="P401" s="12">
        <v>10500</v>
      </c>
      <c r="Q401" s="12">
        <v>14700</v>
      </c>
      <c r="R401" s="12">
        <v>13225</v>
      </c>
      <c r="S401" s="12">
        <v>16100</v>
      </c>
      <c r="T401" s="12">
        <v>0</v>
      </c>
      <c r="U401" s="12">
        <v>0</v>
      </c>
      <c r="V401" s="12">
        <v>11500</v>
      </c>
      <c r="W401" s="21">
        <v>11500</v>
      </c>
      <c r="Y401" s="9">
        <f t="shared" si="60"/>
        <v>13190</v>
      </c>
    </row>
    <row r="402" spans="1:25" x14ac:dyDescent="0.35">
      <c r="A402" s="8">
        <v>402</v>
      </c>
      <c r="B402" s="1"/>
      <c r="C402" s="1"/>
      <c r="D402" s="1"/>
      <c r="E402" s="1"/>
      <c r="F402" s="1"/>
      <c r="G402" s="1"/>
      <c r="H402" s="1" t="s">
        <v>373</v>
      </c>
      <c r="I402" s="1"/>
      <c r="J402" s="12">
        <v>29711.62</v>
      </c>
      <c r="K402" s="12">
        <v>25000</v>
      </c>
      <c r="L402" s="12">
        <v>25551.24</v>
      </c>
      <c r="M402" s="12">
        <v>25000</v>
      </c>
      <c r="N402" s="12">
        <v>18739.54</v>
      </c>
      <c r="O402" s="12">
        <v>25000</v>
      </c>
      <c r="P402" s="12">
        <v>15422.61</v>
      </c>
      <c r="Q402" s="12">
        <v>25000</v>
      </c>
      <c r="R402" s="12">
        <v>28344.43</v>
      </c>
      <c r="S402" s="12">
        <v>25000</v>
      </c>
      <c r="T402" s="12">
        <v>0</v>
      </c>
      <c r="U402" s="12">
        <v>0</v>
      </c>
      <c r="V402" s="12">
        <v>28000</v>
      </c>
      <c r="W402" s="21">
        <v>30000</v>
      </c>
      <c r="Y402" s="9">
        <f t="shared" si="60"/>
        <v>23553.887999999999</v>
      </c>
    </row>
    <row r="403" spans="1:25" x14ac:dyDescent="0.35">
      <c r="A403" s="8">
        <v>403</v>
      </c>
      <c r="B403" s="1"/>
      <c r="C403" s="1"/>
      <c r="D403" s="1"/>
      <c r="E403" s="1"/>
      <c r="F403" s="1"/>
      <c r="G403" s="1"/>
      <c r="H403" s="1" t="s">
        <v>374</v>
      </c>
      <c r="I403" s="1"/>
      <c r="J403" s="12">
        <v>1686.2</v>
      </c>
      <c r="K403" s="12">
        <v>1000</v>
      </c>
      <c r="L403" s="12">
        <v>629.20000000000005</v>
      </c>
      <c r="M403" s="12">
        <v>1000</v>
      </c>
      <c r="N403" s="12">
        <v>0</v>
      </c>
      <c r="O403" s="12">
        <v>1000</v>
      </c>
      <c r="P403" s="12">
        <v>0</v>
      </c>
      <c r="Q403" s="12">
        <v>1000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21">
        <v>0</v>
      </c>
      <c r="Y403" s="9">
        <f t="shared" si="60"/>
        <v>463.08000000000004</v>
      </c>
    </row>
    <row r="404" spans="1:25" x14ac:dyDescent="0.35">
      <c r="A404" s="8">
        <v>404</v>
      </c>
      <c r="B404" s="1"/>
      <c r="C404" s="1"/>
      <c r="D404" s="1"/>
      <c r="E404" s="1"/>
      <c r="F404" s="1"/>
      <c r="G404" s="1"/>
      <c r="H404" s="1" t="s">
        <v>375</v>
      </c>
      <c r="I404" s="1"/>
      <c r="J404" s="12">
        <v>9463.57</v>
      </c>
      <c r="K404" s="12">
        <v>15000</v>
      </c>
      <c r="L404" s="12">
        <v>12138.09</v>
      </c>
      <c r="M404" s="12">
        <v>15000</v>
      </c>
      <c r="N404" s="12">
        <v>13510.44</v>
      </c>
      <c r="O404" s="12">
        <v>9375</v>
      </c>
      <c r="P404" s="12">
        <v>0</v>
      </c>
      <c r="Q404" s="12">
        <v>9375</v>
      </c>
      <c r="R404" s="12">
        <v>6542.36</v>
      </c>
      <c r="S404" s="12">
        <v>9375</v>
      </c>
      <c r="T404" s="12">
        <v>0</v>
      </c>
      <c r="U404" s="12">
        <v>0</v>
      </c>
      <c r="V404" s="12">
        <v>15000</v>
      </c>
      <c r="W404" s="21">
        <v>10000</v>
      </c>
      <c r="Y404" s="9">
        <f t="shared" si="60"/>
        <v>8330.8919999999998</v>
      </c>
    </row>
    <row r="405" spans="1:25" x14ac:dyDescent="0.35">
      <c r="A405" s="8">
        <v>405</v>
      </c>
      <c r="B405" s="1"/>
      <c r="C405" s="1"/>
      <c r="D405" s="1"/>
      <c r="E405" s="1"/>
      <c r="F405" s="1"/>
      <c r="G405" s="1"/>
      <c r="H405" s="1" t="s">
        <v>376</v>
      </c>
      <c r="I405" s="1"/>
      <c r="J405" s="12">
        <v>10000</v>
      </c>
      <c r="K405" s="12">
        <v>10000</v>
      </c>
      <c r="L405" s="12">
        <v>10000</v>
      </c>
      <c r="M405" s="12">
        <v>10000</v>
      </c>
      <c r="N405" s="12">
        <v>10000</v>
      </c>
      <c r="O405" s="12">
        <v>10000</v>
      </c>
      <c r="P405" s="12">
        <v>10000</v>
      </c>
      <c r="Q405" s="12">
        <v>10000</v>
      </c>
      <c r="R405" s="12">
        <v>10000</v>
      </c>
      <c r="S405" s="12">
        <v>10000</v>
      </c>
      <c r="T405" s="12">
        <v>0</v>
      </c>
      <c r="U405" s="12">
        <v>0</v>
      </c>
      <c r="V405" s="12">
        <v>10000</v>
      </c>
      <c r="W405" s="21">
        <v>10000</v>
      </c>
      <c r="Y405" s="9">
        <f t="shared" si="60"/>
        <v>10000</v>
      </c>
    </row>
    <row r="406" spans="1:25" x14ac:dyDescent="0.35">
      <c r="A406" s="8">
        <v>406</v>
      </c>
      <c r="B406" s="1"/>
      <c r="C406" s="1"/>
      <c r="D406" s="1"/>
      <c r="E406" s="1"/>
      <c r="F406" s="1"/>
      <c r="G406" s="1"/>
      <c r="H406" s="1" t="s">
        <v>377</v>
      </c>
      <c r="I406" s="1"/>
      <c r="J406" s="12">
        <v>5717.72</v>
      </c>
      <c r="K406" s="12">
        <v>9000</v>
      </c>
      <c r="L406" s="12">
        <v>5781.09</v>
      </c>
      <c r="M406" s="12">
        <v>10000</v>
      </c>
      <c r="N406" s="12">
        <v>5320.05</v>
      </c>
      <c r="O406" s="12">
        <v>6000</v>
      </c>
      <c r="P406" s="12">
        <v>5140.55</v>
      </c>
      <c r="Q406" s="12">
        <v>6000</v>
      </c>
      <c r="R406" s="12">
        <v>7345.33</v>
      </c>
      <c r="S406" s="12">
        <v>7700</v>
      </c>
      <c r="T406" s="12">
        <v>0</v>
      </c>
      <c r="U406" s="12">
        <v>0</v>
      </c>
      <c r="V406" s="12">
        <v>6200</v>
      </c>
      <c r="W406" s="21">
        <v>7676.25</v>
      </c>
      <c r="Y406" s="9">
        <f t="shared" si="60"/>
        <v>5860.9479999999994</v>
      </c>
    </row>
    <row r="407" spans="1:25" x14ac:dyDescent="0.35">
      <c r="A407" s="8">
        <v>407</v>
      </c>
      <c r="B407" s="1"/>
      <c r="C407" s="1"/>
      <c r="D407" s="1"/>
      <c r="E407" s="1"/>
      <c r="F407" s="1"/>
      <c r="G407" s="1"/>
      <c r="H407" s="1" t="s">
        <v>378</v>
      </c>
      <c r="I407" s="1"/>
      <c r="J407" s="12">
        <v>0</v>
      </c>
      <c r="K407" s="12">
        <v>1000</v>
      </c>
      <c r="L407" s="12">
        <v>0</v>
      </c>
      <c r="M407" s="12">
        <v>1000</v>
      </c>
      <c r="N407" s="12">
        <v>0</v>
      </c>
      <c r="O407" s="12">
        <v>1000</v>
      </c>
      <c r="P407" s="12">
        <v>0</v>
      </c>
      <c r="Q407" s="12">
        <v>1000</v>
      </c>
      <c r="R407" s="12">
        <v>0</v>
      </c>
      <c r="S407" s="12">
        <v>2000</v>
      </c>
      <c r="T407" s="12">
        <v>0</v>
      </c>
      <c r="U407" s="12">
        <v>0</v>
      </c>
      <c r="V407" s="12">
        <v>0</v>
      </c>
      <c r="W407" s="21">
        <v>0</v>
      </c>
      <c r="Y407" s="9">
        <f t="shared" si="60"/>
        <v>0</v>
      </c>
    </row>
    <row r="408" spans="1:25" x14ac:dyDescent="0.35">
      <c r="A408" s="8">
        <v>408</v>
      </c>
      <c r="B408" s="1"/>
      <c r="C408" s="1"/>
      <c r="D408" s="1"/>
      <c r="E408" s="1"/>
      <c r="F408" s="1"/>
      <c r="G408" s="1"/>
      <c r="H408" s="1" t="s">
        <v>379</v>
      </c>
      <c r="I408" s="1"/>
      <c r="J408" s="12">
        <v>2000</v>
      </c>
      <c r="K408" s="12">
        <v>2000</v>
      </c>
      <c r="L408" s="12">
        <v>3000</v>
      </c>
      <c r="M408" s="12">
        <v>2000</v>
      </c>
      <c r="N408" s="12">
        <v>3000</v>
      </c>
      <c r="O408" s="12">
        <v>2000</v>
      </c>
      <c r="P408" s="12">
        <v>2000</v>
      </c>
      <c r="Q408" s="12">
        <v>3000</v>
      </c>
      <c r="R408" s="12">
        <v>3000</v>
      </c>
      <c r="S408" s="12">
        <v>3000</v>
      </c>
      <c r="T408" s="12">
        <v>0</v>
      </c>
      <c r="U408" s="12">
        <v>0</v>
      </c>
      <c r="V408" s="12">
        <v>3000</v>
      </c>
      <c r="W408" s="21">
        <v>3000</v>
      </c>
      <c r="Y408" s="9">
        <f t="shared" si="60"/>
        <v>2600</v>
      </c>
    </row>
    <row r="409" spans="1:25" x14ac:dyDescent="0.35">
      <c r="A409" s="8">
        <v>409</v>
      </c>
      <c r="B409" s="1"/>
      <c r="C409" s="1"/>
      <c r="D409" s="1"/>
      <c r="E409" s="1"/>
      <c r="F409" s="1"/>
      <c r="G409" s="1"/>
      <c r="H409" s="1" t="s">
        <v>380</v>
      </c>
      <c r="I409" s="1"/>
      <c r="J409" s="12">
        <v>0</v>
      </c>
      <c r="K409" s="12">
        <v>0</v>
      </c>
      <c r="L409" s="12">
        <v>0</v>
      </c>
      <c r="M409" s="12">
        <v>10000</v>
      </c>
      <c r="N409" s="12">
        <v>0</v>
      </c>
      <c r="O409" s="12">
        <v>10000</v>
      </c>
      <c r="P409" s="12">
        <v>53736.27</v>
      </c>
      <c r="Q409" s="12">
        <v>5000</v>
      </c>
      <c r="R409" s="12">
        <v>0</v>
      </c>
      <c r="S409" s="12">
        <v>10000</v>
      </c>
      <c r="T409" s="12">
        <v>-11185</v>
      </c>
      <c r="U409" s="12">
        <v>0</v>
      </c>
      <c r="V409" s="12">
        <v>10000</v>
      </c>
      <c r="W409" s="21">
        <v>10000</v>
      </c>
      <c r="Y409" s="9">
        <f t="shared" si="60"/>
        <v>10747.253999999999</v>
      </c>
    </row>
    <row r="410" spans="1:25" x14ac:dyDescent="0.35">
      <c r="A410" s="8">
        <v>410</v>
      </c>
      <c r="B410" s="1"/>
      <c r="C410" s="1"/>
      <c r="D410" s="1"/>
      <c r="E410" s="1"/>
      <c r="F410" s="1"/>
      <c r="G410" s="1"/>
      <c r="H410" s="1" t="s">
        <v>381</v>
      </c>
      <c r="I410" s="1"/>
      <c r="J410" s="12">
        <v>4766.63</v>
      </c>
      <c r="K410" s="12">
        <v>8000</v>
      </c>
      <c r="L410" s="12">
        <v>14905.35</v>
      </c>
      <c r="M410" s="12">
        <v>15000</v>
      </c>
      <c r="N410" s="12">
        <v>2228</v>
      </c>
      <c r="O410" s="12">
        <v>7000</v>
      </c>
      <c r="P410" s="12">
        <v>1595.67</v>
      </c>
      <c r="Q410" s="12">
        <v>3300</v>
      </c>
      <c r="R410" s="12">
        <v>1093.56</v>
      </c>
      <c r="S410" s="12">
        <v>7000</v>
      </c>
      <c r="T410" s="12">
        <v>0</v>
      </c>
      <c r="U410" s="12">
        <v>0</v>
      </c>
      <c r="V410" s="12">
        <v>5000</v>
      </c>
      <c r="W410" s="21">
        <v>5000</v>
      </c>
      <c r="Y410" s="9">
        <f t="shared" si="60"/>
        <v>4917.8420000000006</v>
      </c>
    </row>
    <row r="411" spans="1:25" x14ac:dyDescent="0.35">
      <c r="A411" s="8">
        <v>411</v>
      </c>
      <c r="B411" s="1"/>
      <c r="C411" s="1"/>
      <c r="D411" s="1"/>
      <c r="E411" s="1"/>
      <c r="F411" s="1"/>
      <c r="G411" s="1"/>
      <c r="H411" s="1" t="s">
        <v>382</v>
      </c>
      <c r="I411" s="1"/>
      <c r="J411" s="12">
        <v>0</v>
      </c>
      <c r="K411" s="12">
        <v>1500</v>
      </c>
      <c r="L411" s="12">
        <v>0</v>
      </c>
      <c r="M411" s="12">
        <v>1500</v>
      </c>
      <c r="N411" s="12">
        <v>0</v>
      </c>
      <c r="O411" s="12">
        <v>1500</v>
      </c>
      <c r="P411" s="12">
        <v>0</v>
      </c>
      <c r="Q411" s="12">
        <v>1500</v>
      </c>
      <c r="R411" s="12">
        <v>0</v>
      </c>
      <c r="S411" s="12">
        <v>1500</v>
      </c>
      <c r="T411" s="12">
        <v>0</v>
      </c>
      <c r="U411" s="12">
        <v>0</v>
      </c>
      <c r="V411" s="12">
        <v>1500</v>
      </c>
      <c r="W411" s="21">
        <v>1200</v>
      </c>
      <c r="Y411" s="9">
        <f t="shared" si="60"/>
        <v>0</v>
      </c>
    </row>
    <row r="412" spans="1:25" x14ac:dyDescent="0.35">
      <c r="A412" s="8">
        <v>412</v>
      </c>
      <c r="B412" s="1"/>
      <c r="C412" s="1"/>
      <c r="D412" s="1"/>
      <c r="E412" s="1"/>
      <c r="F412" s="1"/>
      <c r="G412" s="1"/>
      <c r="H412" s="1" t="s">
        <v>383</v>
      </c>
      <c r="I412" s="1"/>
      <c r="J412" s="12">
        <v>14783.99</v>
      </c>
      <c r="K412" s="12">
        <v>3200</v>
      </c>
      <c r="L412" s="12">
        <v>0</v>
      </c>
      <c r="M412" s="12">
        <v>10000</v>
      </c>
      <c r="N412" s="12">
        <v>0</v>
      </c>
      <c r="O412" s="12">
        <v>0</v>
      </c>
      <c r="P412" s="12">
        <v>0</v>
      </c>
      <c r="Q412" s="12">
        <v>0</v>
      </c>
      <c r="R412" s="12">
        <v>13420</v>
      </c>
      <c r="S412" s="12">
        <v>5000</v>
      </c>
      <c r="T412" s="12">
        <v>0</v>
      </c>
      <c r="U412" s="12">
        <v>0</v>
      </c>
      <c r="V412" s="12">
        <v>2500</v>
      </c>
      <c r="W412" s="21">
        <v>2000</v>
      </c>
      <c r="Y412" s="9">
        <f t="shared" si="60"/>
        <v>5640.7979999999998</v>
      </c>
    </row>
    <row r="413" spans="1:25" x14ac:dyDescent="0.35">
      <c r="A413" s="8">
        <v>413</v>
      </c>
      <c r="B413" s="1"/>
      <c r="C413" s="1"/>
      <c r="D413" s="1"/>
      <c r="E413" s="1"/>
      <c r="F413" s="1"/>
      <c r="G413" s="1"/>
      <c r="H413" s="1" t="s">
        <v>384</v>
      </c>
      <c r="I413" s="1"/>
      <c r="J413" s="12">
        <v>7581.02</v>
      </c>
      <c r="K413" s="12">
        <v>6000</v>
      </c>
      <c r="L413" s="12">
        <v>10649.5</v>
      </c>
      <c r="M413" s="12">
        <v>6000</v>
      </c>
      <c r="N413" s="12">
        <v>4200.3599999999997</v>
      </c>
      <c r="O413" s="12">
        <v>4000</v>
      </c>
      <c r="P413" s="12">
        <v>5837.52</v>
      </c>
      <c r="Q413" s="12">
        <v>4000</v>
      </c>
      <c r="R413" s="12">
        <v>2341.02</v>
      </c>
      <c r="S413" s="12">
        <v>4000</v>
      </c>
      <c r="T413" s="12">
        <v>0</v>
      </c>
      <c r="U413" s="12">
        <v>0</v>
      </c>
      <c r="V413" s="12">
        <v>3000</v>
      </c>
      <c r="W413" s="21">
        <v>3000</v>
      </c>
      <c r="Y413" s="9">
        <f t="shared" si="60"/>
        <v>6121.884</v>
      </c>
    </row>
    <row r="414" spans="1:25" x14ac:dyDescent="0.35">
      <c r="A414" s="8">
        <v>414</v>
      </c>
      <c r="B414" s="1"/>
      <c r="C414" s="1"/>
      <c r="D414" s="1"/>
      <c r="E414" s="1"/>
      <c r="F414" s="1"/>
      <c r="G414" s="1"/>
      <c r="H414" s="1" t="s">
        <v>385</v>
      </c>
      <c r="I414" s="1"/>
      <c r="J414" s="12">
        <v>66558.27</v>
      </c>
      <c r="K414" s="12">
        <v>87250</v>
      </c>
      <c r="L414" s="12">
        <v>78355.44</v>
      </c>
      <c r="M414" s="12">
        <v>83000</v>
      </c>
      <c r="N414" s="12">
        <v>27952.83</v>
      </c>
      <c r="O414" s="12">
        <v>50000</v>
      </c>
      <c r="P414" s="12">
        <v>32102.880000000001</v>
      </c>
      <c r="Q414" s="12">
        <v>39850</v>
      </c>
      <c r="R414" s="12">
        <v>75830.36</v>
      </c>
      <c r="S414" s="12">
        <v>76000</v>
      </c>
      <c r="T414" s="12">
        <v>0</v>
      </c>
      <c r="U414" s="12">
        <v>0</v>
      </c>
      <c r="V414" s="12">
        <v>100000</v>
      </c>
      <c r="W414" s="21">
        <v>116800</v>
      </c>
      <c r="Y414" s="9">
        <f t="shared" si="60"/>
        <v>56159.956000000006</v>
      </c>
    </row>
    <row r="415" spans="1:25" x14ac:dyDescent="0.35">
      <c r="A415" s="8">
        <v>415</v>
      </c>
      <c r="B415" s="1"/>
      <c r="C415" s="1"/>
      <c r="D415" s="1"/>
      <c r="E415" s="1"/>
      <c r="F415" s="1"/>
      <c r="G415" s="1"/>
      <c r="H415" s="1" t="s">
        <v>386</v>
      </c>
      <c r="I415" s="1"/>
      <c r="J415" s="12">
        <v>937.35</v>
      </c>
      <c r="K415" s="12">
        <v>10000</v>
      </c>
      <c r="L415" s="12">
        <v>5489.26</v>
      </c>
      <c r="M415" s="12">
        <v>10000</v>
      </c>
      <c r="N415" s="12">
        <v>7735.12</v>
      </c>
      <c r="O415" s="12">
        <v>10000</v>
      </c>
      <c r="P415" s="12">
        <v>12190.07</v>
      </c>
      <c r="Q415" s="12">
        <v>10000</v>
      </c>
      <c r="R415" s="12">
        <v>4511.46</v>
      </c>
      <c r="S415" s="12">
        <v>10000</v>
      </c>
      <c r="T415" s="12">
        <v>0</v>
      </c>
      <c r="U415" s="12">
        <v>0</v>
      </c>
      <c r="V415" s="12">
        <v>10000</v>
      </c>
      <c r="W415" s="21">
        <v>10000</v>
      </c>
      <c r="Y415" s="9">
        <f t="shared" si="60"/>
        <v>6172.652</v>
      </c>
    </row>
    <row r="416" spans="1:25" x14ac:dyDescent="0.35">
      <c r="A416" s="8">
        <v>416</v>
      </c>
      <c r="B416" s="1"/>
      <c r="C416" s="1"/>
      <c r="D416" s="1"/>
      <c r="E416" s="1"/>
      <c r="F416" s="1"/>
      <c r="G416" s="1"/>
      <c r="H416" s="1" t="s">
        <v>387</v>
      </c>
      <c r="I416" s="1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21"/>
      <c r="Y416" s="9"/>
    </row>
    <row r="417" spans="1:25" x14ac:dyDescent="0.35">
      <c r="A417" s="8">
        <v>417</v>
      </c>
      <c r="B417" s="1"/>
      <c r="C417" s="1"/>
      <c r="D417" s="1"/>
      <c r="E417" s="1"/>
      <c r="F417" s="1"/>
      <c r="G417" s="1"/>
      <c r="H417" s="1"/>
      <c r="I417" s="1" t="s">
        <v>388</v>
      </c>
      <c r="J417" s="12">
        <v>0</v>
      </c>
      <c r="K417" s="12">
        <v>6000</v>
      </c>
      <c r="L417" s="12">
        <v>0</v>
      </c>
      <c r="M417" s="12">
        <v>6000</v>
      </c>
      <c r="N417" s="12">
        <v>0</v>
      </c>
      <c r="O417" s="12">
        <v>6000</v>
      </c>
      <c r="P417" s="12">
        <v>0</v>
      </c>
      <c r="Q417" s="12">
        <v>6000</v>
      </c>
      <c r="R417" s="12">
        <v>0</v>
      </c>
      <c r="S417" s="12">
        <v>5000</v>
      </c>
      <c r="T417" s="12">
        <v>0</v>
      </c>
      <c r="U417" s="12">
        <v>0</v>
      </c>
      <c r="V417" s="12">
        <v>0</v>
      </c>
      <c r="W417" s="21">
        <v>0</v>
      </c>
      <c r="Y417" s="9">
        <f t="shared" si="60"/>
        <v>0</v>
      </c>
    </row>
    <row r="418" spans="1:25" x14ac:dyDescent="0.35">
      <c r="A418" s="8">
        <v>418</v>
      </c>
      <c r="B418" s="1"/>
      <c r="C418" s="1"/>
      <c r="D418" s="1"/>
      <c r="E418" s="1"/>
      <c r="F418" s="1"/>
      <c r="G418" s="1"/>
      <c r="H418" s="1"/>
      <c r="I418" s="1" t="s">
        <v>389</v>
      </c>
      <c r="J418" s="12">
        <v>200</v>
      </c>
      <c r="K418" s="12">
        <v>0</v>
      </c>
      <c r="L418" s="12">
        <v>5442.33</v>
      </c>
      <c r="M418" s="12">
        <v>0</v>
      </c>
      <c r="N418" s="12">
        <v>15553</v>
      </c>
      <c r="O418" s="12">
        <v>3000</v>
      </c>
      <c r="P418" s="12">
        <v>7672.83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21">
        <v>0</v>
      </c>
      <c r="Y418" s="9">
        <f t="shared" si="60"/>
        <v>5773.6320000000005</v>
      </c>
    </row>
    <row r="419" spans="1:25" ht="15" thickBot="1" x14ac:dyDescent="0.4">
      <c r="A419" s="8">
        <v>419</v>
      </c>
      <c r="B419" s="1"/>
      <c r="C419" s="1"/>
      <c r="D419" s="1"/>
      <c r="E419" s="1"/>
      <c r="F419" s="1"/>
      <c r="G419" s="1"/>
      <c r="H419" s="1"/>
      <c r="I419" s="1" t="s">
        <v>390</v>
      </c>
      <c r="J419" s="13">
        <v>1220</v>
      </c>
      <c r="K419" s="13">
        <v>3000</v>
      </c>
      <c r="L419" s="13">
        <v>1497.15</v>
      </c>
      <c r="M419" s="13">
        <v>3000</v>
      </c>
      <c r="N419" s="13">
        <v>1773.5</v>
      </c>
      <c r="O419" s="13">
        <v>0</v>
      </c>
      <c r="P419" s="13">
        <v>0</v>
      </c>
      <c r="Q419" s="13">
        <v>3000</v>
      </c>
      <c r="R419" s="13">
        <v>5850</v>
      </c>
      <c r="S419" s="13">
        <v>5000</v>
      </c>
      <c r="T419" s="13">
        <v>0</v>
      </c>
      <c r="U419" s="13">
        <v>0</v>
      </c>
      <c r="V419" s="13">
        <v>5000</v>
      </c>
      <c r="W419" s="27">
        <v>5000</v>
      </c>
      <c r="Y419" s="9">
        <f t="shared" si="60"/>
        <v>2068.13</v>
      </c>
    </row>
    <row r="420" spans="1:25" x14ac:dyDescent="0.35">
      <c r="A420" s="8">
        <v>420</v>
      </c>
      <c r="B420" s="1"/>
      <c r="C420" s="1"/>
      <c r="D420" s="1"/>
      <c r="E420" s="1"/>
      <c r="F420" s="1"/>
      <c r="G420" s="1"/>
      <c r="H420" s="1" t="s">
        <v>391</v>
      </c>
      <c r="I420" s="1"/>
      <c r="J420" s="12">
        <f t="shared" ref="J420:W420" si="61">ROUND(SUM(J416:J419),5)</f>
        <v>1420</v>
      </c>
      <c r="K420" s="12">
        <f t="shared" si="61"/>
        <v>9000</v>
      </c>
      <c r="L420" s="12">
        <f t="shared" si="61"/>
        <v>6939.48</v>
      </c>
      <c r="M420" s="12">
        <f t="shared" si="61"/>
        <v>9000</v>
      </c>
      <c r="N420" s="12">
        <f t="shared" si="61"/>
        <v>17326.5</v>
      </c>
      <c r="O420" s="12">
        <f t="shared" si="61"/>
        <v>9000</v>
      </c>
      <c r="P420" s="12">
        <f t="shared" si="61"/>
        <v>7672.83</v>
      </c>
      <c r="Q420" s="12">
        <f t="shared" si="61"/>
        <v>9000</v>
      </c>
      <c r="R420" s="12">
        <f t="shared" si="61"/>
        <v>5850</v>
      </c>
      <c r="S420" s="12">
        <f t="shared" si="61"/>
        <v>10000</v>
      </c>
      <c r="T420" s="12">
        <f t="shared" si="61"/>
        <v>0</v>
      </c>
      <c r="U420" s="12">
        <f t="shared" si="61"/>
        <v>0</v>
      </c>
      <c r="V420" s="12">
        <f t="shared" si="61"/>
        <v>5000</v>
      </c>
      <c r="W420" s="21">
        <f t="shared" si="61"/>
        <v>5000</v>
      </c>
      <c r="Y420" s="9">
        <f t="shared" si="60"/>
        <v>7841.7619999999997</v>
      </c>
    </row>
    <row r="421" spans="1:25" x14ac:dyDescent="0.35">
      <c r="A421" s="8">
        <v>421</v>
      </c>
      <c r="B421" s="1"/>
      <c r="C421" s="1"/>
      <c r="D421" s="1"/>
      <c r="E421" s="1"/>
      <c r="F421" s="1"/>
      <c r="G421" s="1"/>
      <c r="H421" s="1" t="s">
        <v>392</v>
      </c>
      <c r="I421" s="1"/>
      <c r="J421" s="12">
        <v>2464.08</v>
      </c>
      <c r="K421" s="12">
        <v>2000</v>
      </c>
      <c r="L421" s="12">
        <v>2677.17</v>
      </c>
      <c r="M421" s="12">
        <v>4500</v>
      </c>
      <c r="N421" s="12">
        <v>3388.96</v>
      </c>
      <c r="O421" s="12">
        <v>2500</v>
      </c>
      <c r="P421" s="12">
        <v>2521.5700000000002</v>
      </c>
      <c r="Q421" s="12">
        <v>2500</v>
      </c>
      <c r="R421" s="12">
        <v>4790.2299999999996</v>
      </c>
      <c r="S421" s="12">
        <v>2500</v>
      </c>
      <c r="T421" s="12">
        <v>0</v>
      </c>
      <c r="U421" s="12">
        <v>0</v>
      </c>
      <c r="V421" s="12">
        <v>2500</v>
      </c>
      <c r="W421" s="21">
        <v>2500</v>
      </c>
      <c r="Y421" s="9">
        <f t="shared" si="60"/>
        <v>3168.4019999999996</v>
      </c>
    </row>
    <row r="422" spans="1:25" x14ac:dyDescent="0.35">
      <c r="A422" s="8">
        <v>422</v>
      </c>
      <c r="B422" s="1"/>
      <c r="C422" s="1"/>
      <c r="D422" s="1"/>
      <c r="E422" s="1"/>
      <c r="F422" s="1"/>
      <c r="G422" s="1"/>
      <c r="H422" s="1" t="s">
        <v>393</v>
      </c>
      <c r="I422" s="1"/>
      <c r="J422" s="12">
        <v>1294.25</v>
      </c>
      <c r="K422" s="12">
        <v>6000</v>
      </c>
      <c r="L422" s="12">
        <v>2566.41</v>
      </c>
      <c r="M422" s="12">
        <v>6000</v>
      </c>
      <c r="N422" s="12">
        <v>178.73</v>
      </c>
      <c r="O422" s="12">
        <v>2000</v>
      </c>
      <c r="P422" s="12">
        <v>435.37</v>
      </c>
      <c r="Q422" s="12">
        <v>2000</v>
      </c>
      <c r="R422" s="12">
        <v>992.04</v>
      </c>
      <c r="S422" s="12">
        <v>3000</v>
      </c>
      <c r="T422" s="12">
        <v>0</v>
      </c>
      <c r="U422" s="12">
        <v>0</v>
      </c>
      <c r="V422" s="12">
        <v>1000</v>
      </c>
      <c r="W422" s="21">
        <v>1000</v>
      </c>
      <c r="Y422" s="9">
        <f t="shared" si="60"/>
        <v>1093.3600000000001</v>
      </c>
    </row>
    <row r="423" spans="1:25" x14ac:dyDescent="0.35">
      <c r="A423" s="8">
        <v>423</v>
      </c>
      <c r="B423" s="1"/>
      <c r="C423" s="1"/>
      <c r="D423" s="1"/>
      <c r="E423" s="1"/>
      <c r="F423" s="1"/>
      <c r="G423" s="1"/>
      <c r="H423" s="1" t="s">
        <v>394</v>
      </c>
      <c r="I423" s="1"/>
      <c r="J423" s="12">
        <v>0</v>
      </c>
      <c r="K423" s="12">
        <v>12500</v>
      </c>
      <c r="L423" s="12">
        <v>13000</v>
      </c>
      <c r="M423" s="12">
        <v>0</v>
      </c>
      <c r="N423" s="12">
        <v>13070</v>
      </c>
      <c r="O423" s="12">
        <v>26250</v>
      </c>
      <c r="P423" s="12">
        <v>13620</v>
      </c>
      <c r="Q423" s="12">
        <v>26250</v>
      </c>
      <c r="R423" s="12">
        <v>19725</v>
      </c>
      <c r="S423" s="12">
        <v>28750</v>
      </c>
      <c r="T423" s="12">
        <v>0</v>
      </c>
      <c r="U423" s="12">
        <v>0</v>
      </c>
      <c r="V423" s="12">
        <v>23000</v>
      </c>
      <c r="W423" s="21">
        <v>20125</v>
      </c>
      <c r="Y423" s="9">
        <f t="shared" si="60"/>
        <v>11883</v>
      </c>
    </row>
    <row r="424" spans="1:25" x14ac:dyDescent="0.35">
      <c r="A424" s="8">
        <v>424</v>
      </c>
      <c r="B424" s="1"/>
      <c r="C424" s="1"/>
      <c r="D424" s="1"/>
      <c r="E424" s="1"/>
      <c r="F424" s="1"/>
      <c r="G424" s="1"/>
      <c r="H424" s="1" t="s">
        <v>395</v>
      </c>
      <c r="I424" s="1"/>
      <c r="J424" s="12">
        <v>6207.33</v>
      </c>
      <c r="K424" s="12">
        <v>6000</v>
      </c>
      <c r="L424" s="12">
        <v>6452.01</v>
      </c>
      <c r="M424" s="12">
        <v>6500</v>
      </c>
      <c r="N424" s="12">
        <v>7252.78</v>
      </c>
      <c r="O424" s="12">
        <v>8000</v>
      </c>
      <c r="P424" s="12">
        <v>5953.86</v>
      </c>
      <c r="Q424" s="12">
        <v>8000</v>
      </c>
      <c r="R424" s="12">
        <v>5879.69</v>
      </c>
      <c r="S424" s="12">
        <v>10000</v>
      </c>
      <c r="T424" s="12">
        <v>0</v>
      </c>
      <c r="U424" s="12">
        <v>0</v>
      </c>
      <c r="V424" s="12">
        <v>8000</v>
      </c>
      <c r="W424" s="21">
        <v>8000</v>
      </c>
      <c r="Y424" s="9">
        <f t="shared" si="60"/>
        <v>6349.134</v>
      </c>
    </row>
    <row r="425" spans="1:25" x14ac:dyDescent="0.35">
      <c r="A425" s="8">
        <v>425</v>
      </c>
      <c r="B425" s="1"/>
      <c r="C425" s="1"/>
      <c r="D425" s="1"/>
      <c r="E425" s="1"/>
      <c r="F425" s="1"/>
      <c r="G425" s="1"/>
      <c r="H425" s="1" t="s">
        <v>396</v>
      </c>
      <c r="I425" s="1"/>
      <c r="J425" s="12">
        <v>15011.81</v>
      </c>
      <c r="K425" s="12">
        <v>15000</v>
      </c>
      <c r="L425" s="12">
        <v>16779.79</v>
      </c>
      <c r="M425" s="12">
        <v>10000</v>
      </c>
      <c r="N425" s="12">
        <v>17424.57</v>
      </c>
      <c r="O425" s="12">
        <v>12000</v>
      </c>
      <c r="P425" s="12">
        <v>16014.78</v>
      </c>
      <c r="Q425" s="12">
        <v>12000</v>
      </c>
      <c r="R425" s="12">
        <v>11896.18</v>
      </c>
      <c r="S425" s="12">
        <v>10000</v>
      </c>
      <c r="T425" s="12">
        <v>0</v>
      </c>
      <c r="U425" s="12">
        <v>0</v>
      </c>
      <c r="V425" s="12">
        <v>10000</v>
      </c>
      <c r="W425" s="21">
        <v>10000</v>
      </c>
      <c r="Y425" s="9">
        <f t="shared" si="60"/>
        <v>15425.426000000001</v>
      </c>
    </row>
    <row r="426" spans="1:25" x14ac:dyDescent="0.35">
      <c r="A426" s="8">
        <v>426</v>
      </c>
      <c r="B426" s="1"/>
      <c r="C426" s="1"/>
      <c r="D426" s="1"/>
      <c r="E426" s="1"/>
      <c r="F426" s="1"/>
      <c r="G426" s="1"/>
      <c r="H426" s="1" t="s">
        <v>397</v>
      </c>
      <c r="I426" s="1"/>
      <c r="J426" s="12">
        <v>7754.84</v>
      </c>
      <c r="K426" s="12">
        <v>3000</v>
      </c>
      <c r="L426" s="12">
        <v>2022.16</v>
      </c>
      <c r="M426" s="12">
        <v>1500</v>
      </c>
      <c r="N426" s="12">
        <v>0</v>
      </c>
      <c r="O426" s="12">
        <v>3000</v>
      </c>
      <c r="P426" s="12">
        <v>0</v>
      </c>
      <c r="Q426" s="12">
        <v>3000</v>
      </c>
      <c r="R426" s="12">
        <v>0</v>
      </c>
      <c r="S426" s="12">
        <v>5000</v>
      </c>
      <c r="T426" s="12">
        <v>0</v>
      </c>
      <c r="U426" s="12">
        <v>0</v>
      </c>
      <c r="V426" s="12">
        <v>1000</v>
      </c>
      <c r="W426" s="21">
        <v>1000</v>
      </c>
      <c r="Y426" s="9">
        <f t="shared" si="60"/>
        <v>1955.4</v>
      </c>
    </row>
    <row r="427" spans="1:25" x14ac:dyDescent="0.35">
      <c r="A427" s="8">
        <v>427</v>
      </c>
      <c r="B427" s="1"/>
      <c r="C427" s="1"/>
      <c r="D427" s="1"/>
      <c r="E427" s="1"/>
      <c r="F427" s="1"/>
      <c r="G427" s="1"/>
      <c r="H427" s="1" t="s">
        <v>398</v>
      </c>
      <c r="I427" s="1"/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21">
        <v>0</v>
      </c>
      <c r="Y427" s="9">
        <f t="shared" si="60"/>
        <v>0</v>
      </c>
    </row>
    <row r="428" spans="1:25" x14ac:dyDescent="0.35">
      <c r="A428" s="8">
        <v>428</v>
      </c>
      <c r="B428" s="1"/>
      <c r="C428" s="1"/>
      <c r="D428" s="1"/>
      <c r="E428" s="1"/>
      <c r="F428" s="1"/>
      <c r="G428" s="1"/>
      <c r="H428" s="1" t="s">
        <v>399</v>
      </c>
      <c r="I428" s="1"/>
      <c r="J428" s="12">
        <v>4561.82</v>
      </c>
      <c r="K428" s="12">
        <v>5000</v>
      </c>
      <c r="L428" s="12">
        <v>8220.42</v>
      </c>
      <c r="M428" s="12">
        <v>3000</v>
      </c>
      <c r="N428" s="12">
        <v>10907.89</v>
      </c>
      <c r="O428" s="12">
        <v>10000</v>
      </c>
      <c r="P428" s="12">
        <v>6099.93</v>
      </c>
      <c r="Q428" s="12">
        <v>10000</v>
      </c>
      <c r="R428" s="12">
        <v>4238.33</v>
      </c>
      <c r="S428" s="12">
        <v>10000</v>
      </c>
      <c r="T428" s="12">
        <v>0</v>
      </c>
      <c r="U428" s="12">
        <v>0</v>
      </c>
      <c r="V428" s="12">
        <v>8000</v>
      </c>
      <c r="W428" s="21">
        <v>6000</v>
      </c>
      <c r="Y428" s="9">
        <f t="shared" si="60"/>
        <v>6805.6779999999999</v>
      </c>
    </row>
    <row r="429" spans="1:25" x14ac:dyDescent="0.35">
      <c r="A429" s="8">
        <v>429</v>
      </c>
      <c r="B429" s="1"/>
      <c r="C429" s="1"/>
      <c r="D429" s="1"/>
      <c r="E429" s="1"/>
      <c r="F429" s="1"/>
      <c r="G429" s="1"/>
      <c r="H429" s="1" t="s">
        <v>400</v>
      </c>
      <c r="I429" s="1"/>
      <c r="J429" s="12">
        <v>0</v>
      </c>
      <c r="K429" s="12">
        <v>2500</v>
      </c>
      <c r="L429" s="12">
        <v>2543</v>
      </c>
      <c r="M429" s="12">
        <v>2000</v>
      </c>
      <c r="N429" s="12">
        <v>4003.99</v>
      </c>
      <c r="O429" s="12">
        <v>2500</v>
      </c>
      <c r="P429" s="12">
        <v>1788.16</v>
      </c>
      <c r="Q429" s="12">
        <v>2500</v>
      </c>
      <c r="R429" s="12">
        <v>3594.63</v>
      </c>
      <c r="S429" s="12">
        <v>2500</v>
      </c>
      <c r="T429" s="12">
        <v>0</v>
      </c>
      <c r="U429" s="12">
        <v>0</v>
      </c>
      <c r="V429" s="12">
        <v>2000</v>
      </c>
      <c r="W429" s="21">
        <v>2000</v>
      </c>
      <c r="Y429" s="9">
        <f t="shared" si="60"/>
        <v>2385.9559999999997</v>
      </c>
    </row>
    <row r="430" spans="1:25" x14ac:dyDescent="0.35">
      <c r="A430" s="8">
        <v>430</v>
      </c>
      <c r="B430" s="1"/>
      <c r="C430" s="1"/>
      <c r="D430" s="1"/>
      <c r="E430" s="1"/>
      <c r="F430" s="1"/>
      <c r="G430" s="1"/>
      <c r="H430" s="1" t="s">
        <v>401</v>
      </c>
      <c r="I430" s="1"/>
      <c r="J430" s="12">
        <v>2694.59</v>
      </c>
      <c r="K430" s="12">
        <v>5250</v>
      </c>
      <c r="L430" s="12">
        <v>2472.41</v>
      </c>
      <c r="M430" s="12">
        <v>3900</v>
      </c>
      <c r="N430" s="12">
        <v>4575.1499999999996</v>
      </c>
      <c r="O430" s="12">
        <v>4500</v>
      </c>
      <c r="P430" s="12">
        <v>455.55</v>
      </c>
      <c r="Q430" s="12">
        <v>4500</v>
      </c>
      <c r="R430" s="12">
        <v>4131</v>
      </c>
      <c r="S430" s="12">
        <v>4500</v>
      </c>
      <c r="T430" s="12">
        <v>0</v>
      </c>
      <c r="U430" s="12">
        <v>0</v>
      </c>
      <c r="V430" s="12">
        <v>4500</v>
      </c>
      <c r="W430" s="21">
        <v>3750</v>
      </c>
      <c r="Y430" s="9">
        <f t="shared" si="60"/>
        <v>2865.74</v>
      </c>
    </row>
    <row r="431" spans="1:25" x14ac:dyDescent="0.35">
      <c r="A431" s="8">
        <v>431</v>
      </c>
      <c r="B431" s="1"/>
      <c r="C431" s="1"/>
      <c r="D431" s="1"/>
      <c r="E431" s="1"/>
      <c r="F431" s="1"/>
      <c r="G431" s="1"/>
      <c r="H431" s="1" t="s">
        <v>402</v>
      </c>
      <c r="I431" s="1"/>
      <c r="J431" s="12">
        <v>42180.09</v>
      </c>
      <c r="K431" s="12">
        <v>50000</v>
      </c>
      <c r="L431" s="12">
        <v>26457</v>
      </c>
      <c r="M431" s="12">
        <v>45000</v>
      </c>
      <c r="N431" s="12">
        <v>19391.28</v>
      </c>
      <c r="O431" s="12">
        <v>60000</v>
      </c>
      <c r="P431" s="12">
        <v>40462.67</v>
      </c>
      <c r="Q431" s="12">
        <v>50000</v>
      </c>
      <c r="R431" s="12">
        <v>19027.72</v>
      </c>
      <c r="S431" s="12">
        <v>60000</v>
      </c>
      <c r="T431" s="12">
        <v>0</v>
      </c>
      <c r="U431" s="12">
        <v>0</v>
      </c>
      <c r="V431" s="12">
        <v>60000</v>
      </c>
      <c r="W431" s="21">
        <v>60000</v>
      </c>
      <c r="Y431" s="9">
        <f t="shared" si="60"/>
        <v>29503.752</v>
      </c>
    </row>
    <row r="432" spans="1:25" x14ac:dyDescent="0.35">
      <c r="A432" s="8">
        <v>432</v>
      </c>
      <c r="B432" s="1"/>
      <c r="C432" s="1"/>
      <c r="D432" s="1"/>
      <c r="E432" s="1"/>
      <c r="F432" s="1"/>
      <c r="G432" s="1"/>
      <c r="H432" s="1" t="s">
        <v>403</v>
      </c>
      <c r="I432" s="1"/>
      <c r="J432" s="12">
        <v>18250.55</v>
      </c>
      <c r="K432" s="12">
        <v>20000</v>
      </c>
      <c r="L432" s="12">
        <v>19876.009999999998</v>
      </c>
      <c r="M432" s="12">
        <v>15000</v>
      </c>
      <c r="N432" s="12">
        <v>17190.650000000001</v>
      </c>
      <c r="O432" s="12">
        <v>20000</v>
      </c>
      <c r="P432" s="12">
        <v>32361.66</v>
      </c>
      <c r="Q432" s="12">
        <v>20000</v>
      </c>
      <c r="R432" s="12">
        <v>16138.44</v>
      </c>
      <c r="S432" s="12">
        <v>20000</v>
      </c>
      <c r="T432" s="12">
        <v>0</v>
      </c>
      <c r="U432" s="12">
        <v>0</v>
      </c>
      <c r="V432" s="12">
        <v>25000</v>
      </c>
      <c r="W432" s="21">
        <v>25000</v>
      </c>
      <c r="Y432" s="9">
        <f t="shared" si="60"/>
        <v>20763.462</v>
      </c>
    </row>
    <row r="433" spans="1:25" x14ac:dyDescent="0.35">
      <c r="A433" s="8">
        <v>433</v>
      </c>
      <c r="B433" s="1"/>
      <c r="C433" s="1"/>
      <c r="D433" s="1"/>
      <c r="E433" s="1"/>
      <c r="F433" s="1"/>
      <c r="G433" s="1"/>
      <c r="H433" s="1" t="s">
        <v>600</v>
      </c>
      <c r="I433" s="1"/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21">
        <v>0</v>
      </c>
      <c r="Y433" s="9">
        <f t="shared" si="60"/>
        <v>0</v>
      </c>
    </row>
    <row r="434" spans="1:25" x14ac:dyDescent="0.35">
      <c r="A434" s="8">
        <v>434</v>
      </c>
      <c r="B434" s="1"/>
      <c r="C434" s="1"/>
      <c r="D434" s="1"/>
      <c r="E434" s="1"/>
      <c r="F434" s="1"/>
      <c r="G434" s="1"/>
      <c r="H434" s="1" t="s">
        <v>404</v>
      </c>
      <c r="I434" s="1"/>
      <c r="J434" s="12">
        <v>26935.99</v>
      </c>
      <c r="K434" s="12">
        <v>31050</v>
      </c>
      <c r="L434" s="12">
        <v>17112.96</v>
      </c>
      <c r="M434" s="12">
        <v>30400</v>
      </c>
      <c r="N434" s="12">
        <v>51072.18</v>
      </c>
      <c r="O434" s="12">
        <v>37000</v>
      </c>
      <c r="P434" s="12">
        <v>41308.54</v>
      </c>
      <c r="Q434" s="12">
        <v>35000</v>
      </c>
      <c r="R434" s="12">
        <v>24767.34</v>
      </c>
      <c r="S434" s="12">
        <v>31000</v>
      </c>
      <c r="T434" s="12">
        <v>0</v>
      </c>
      <c r="U434" s="12">
        <v>0</v>
      </c>
      <c r="V434" s="12">
        <v>34200</v>
      </c>
      <c r="W434" s="21">
        <v>37725</v>
      </c>
      <c r="Y434" s="9">
        <f t="shared" si="60"/>
        <v>32239.402000000002</v>
      </c>
    </row>
    <row r="435" spans="1:25" x14ac:dyDescent="0.35">
      <c r="A435" s="8">
        <v>435</v>
      </c>
      <c r="B435" s="1"/>
      <c r="C435" s="1"/>
      <c r="D435" s="1"/>
      <c r="E435" s="1"/>
      <c r="F435" s="1"/>
      <c r="G435" s="1"/>
      <c r="H435" s="1" t="s">
        <v>405</v>
      </c>
      <c r="I435" s="1"/>
      <c r="J435" s="12">
        <v>19650.71</v>
      </c>
      <c r="K435" s="12">
        <v>20000</v>
      </c>
      <c r="L435" s="12">
        <v>25475.14</v>
      </c>
      <c r="M435" s="12">
        <v>20000</v>
      </c>
      <c r="N435" s="12">
        <v>12176.8</v>
      </c>
      <c r="O435" s="12">
        <v>25000</v>
      </c>
      <c r="P435" s="12">
        <v>8589.6</v>
      </c>
      <c r="Q435" s="12">
        <v>25000</v>
      </c>
      <c r="R435" s="12">
        <v>25350.1</v>
      </c>
      <c r="S435" s="12">
        <v>25000</v>
      </c>
      <c r="T435" s="12">
        <v>0</v>
      </c>
      <c r="U435" s="12">
        <v>0</v>
      </c>
      <c r="V435" s="12">
        <v>25000</v>
      </c>
      <c r="W435" s="21">
        <v>25000</v>
      </c>
      <c r="Y435" s="9">
        <f t="shared" si="60"/>
        <v>18248.47</v>
      </c>
    </row>
    <row r="436" spans="1:25" x14ac:dyDescent="0.35">
      <c r="A436" s="8">
        <v>436</v>
      </c>
      <c r="B436" s="1"/>
      <c r="C436" s="1"/>
      <c r="D436" s="1"/>
      <c r="E436" s="1"/>
      <c r="F436" s="1"/>
      <c r="G436" s="1"/>
      <c r="H436" s="1" t="s">
        <v>406</v>
      </c>
      <c r="I436" s="1"/>
      <c r="J436" s="12">
        <v>2167.1999999999998</v>
      </c>
      <c r="K436" s="12">
        <v>10000</v>
      </c>
      <c r="L436" s="12">
        <v>1557.73</v>
      </c>
      <c r="M436" s="12">
        <v>5000</v>
      </c>
      <c r="N436" s="12">
        <v>3120.76</v>
      </c>
      <c r="O436" s="12">
        <v>10000</v>
      </c>
      <c r="P436" s="12">
        <v>2218.0700000000002</v>
      </c>
      <c r="Q436" s="12">
        <v>4000</v>
      </c>
      <c r="R436" s="12">
        <v>2067.52</v>
      </c>
      <c r="S436" s="12">
        <v>10000</v>
      </c>
      <c r="T436" s="12">
        <v>0</v>
      </c>
      <c r="U436" s="12">
        <v>0</v>
      </c>
      <c r="V436" s="12">
        <v>3500</v>
      </c>
      <c r="W436" s="21">
        <v>3500</v>
      </c>
      <c r="Y436" s="9">
        <f t="shared" si="60"/>
        <v>2226.2560000000003</v>
      </c>
    </row>
    <row r="437" spans="1:25" ht="15" thickBot="1" x14ac:dyDescent="0.4">
      <c r="A437" s="8">
        <v>437</v>
      </c>
      <c r="B437" s="1"/>
      <c r="C437" s="1"/>
      <c r="D437" s="1"/>
      <c r="E437" s="1"/>
      <c r="F437" s="1"/>
      <c r="G437" s="1"/>
      <c r="H437" s="1" t="s">
        <v>407</v>
      </c>
      <c r="I437" s="1"/>
      <c r="J437" s="13">
        <v>9552.7000000000007</v>
      </c>
      <c r="K437" s="13">
        <v>15000</v>
      </c>
      <c r="L437" s="13">
        <v>9505.66</v>
      </c>
      <c r="M437" s="13">
        <v>13000</v>
      </c>
      <c r="N437" s="13">
        <v>6684.07</v>
      </c>
      <c r="O437" s="13">
        <v>10000</v>
      </c>
      <c r="P437" s="13">
        <v>5824.5</v>
      </c>
      <c r="Q437" s="13">
        <v>8500</v>
      </c>
      <c r="R437" s="13">
        <v>8878.2099999999991</v>
      </c>
      <c r="S437" s="13">
        <v>11000</v>
      </c>
      <c r="T437" s="13">
        <v>0</v>
      </c>
      <c r="U437" s="13">
        <v>0</v>
      </c>
      <c r="V437" s="13">
        <v>9375</v>
      </c>
      <c r="W437" s="27">
        <v>10012.5</v>
      </c>
      <c r="Y437" s="9">
        <f t="shared" si="60"/>
        <v>8089.0280000000002</v>
      </c>
    </row>
    <row r="438" spans="1:25" ht="15.5" thickTop="1" thickBot="1" x14ac:dyDescent="0.4">
      <c r="A438" s="30">
        <v>438</v>
      </c>
      <c r="B438" s="31"/>
      <c r="C438" s="31"/>
      <c r="D438" s="31"/>
      <c r="E438" s="31"/>
      <c r="F438" s="31"/>
      <c r="G438" s="31" t="s">
        <v>408</v>
      </c>
      <c r="H438" s="31"/>
      <c r="I438" s="31"/>
      <c r="J438" s="32">
        <f t="shared" ref="J438:U438" si="62">ROUND(SUM(J388:J415)+SUM(J420:J437),5)</f>
        <v>768364.93</v>
      </c>
      <c r="K438" s="32">
        <f t="shared" si="62"/>
        <v>802175</v>
      </c>
      <c r="L438" s="32">
        <f t="shared" si="62"/>
        <v>753817.97</v>
      </c>
      <c r="M438" s="32">
        <f t="shared" si="62"/>
        <v>839800</v>
      </c>
      <c r="N438" s="32">
        <f t="shared" si="62"/>
        <v>552977.29</v>
      </c>
      <c r="O438" s="32">
        <f t="shared" si="62"/>
        <v>736200</v>
      </c>
      <c r="P438" s="32">
        <f t="shared" si="62"/>
        <v>530110.55000000005</v>
      </c>
      <c r="Q438" s="32">
        <f t="shared" si="62"/>
        <v>650000</v>
      </c>
      <c r="R438" s="32">
        <f t="shared" si="62"/>
        <v>653941.22</v>
      </c>
      <c r="S438" s="32">
        <f t="shared" si="62"/>
        <v>825425</v>
      </c>
      <c r="T438" s="32">
        <f t="shared" si="62"/>
        <v>-11185</v>
      </c>
      <c r="U438" s="32">
        <f t="shared" si="62"/>
        <v>0</v>
      </c>
      <c r="V438" s="32">
        <f t="shared" ref="V438:W438" si="63">ROUND(SUM(V388:V415)+SUM(V420:V437),5)</f>
        <v>826575</v>
      </c>
      <c r="W438" s="33">
        <f t="shared" si="63"/>
        <v>903051.25</v>
      </c>
      <c r="Y438" s="9">
        <f t="shared" si="60"/>
        <v>651842.39199999999</v>
      </c>
    </row>
    <row r="439" spans="1:25" ht="15" thickTop="1" x14ac:dyDescent="0.35">
      <c r="A439" s="8">
        <v>439</v>
      </c>
      <c r="B439" s="1"/>
      <c r="C439" s="1"/>
      <c r="D439" s="1"/>
      <c r="E439" s="1"/>
      <c r="F439" s="1"/>
      <c r="G439" s="1" t="s">
        <v>409</v>
      </c>
      <c r="H439" s="1"/>
      <c r="I439" s="1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21"/>
      <c r="Y439" s="9"/>
    </row>
    <row r="440" spans="1:25" x14ac:dyDescent="0.35">
      <c r="A440" s="8">
        <v>440</v>
      </c>
      <c r="B440" s="1"/>
      <c r="C440" s="1"/>
      <c r="D440" s="1"/>
      <c r="E440" s="1"/>
      <c r="F440" s="1"/>
      <c r="G440" s="1"/>
      <c r="H440" s="1" t="s">
        <v>601</v>
      </c>
      <c r="I440" s="1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21"/>
      <c r="Y440" s="9"/>
    </row>
    <row r="441" spans="1:25" x14ac:dyDescent="0.35">
      <c r="A441" s="8">
        <v>441</v>
      </c>
      <c r="B441" s="1"/>
      <c r="C441" s="1"/>
      <c r="D441" s="1"/>
      <c r="E441" s="1"/>
      <c r="F441" s="1"/>
      <c r="G441" s="1"/>
      <c r="H441" s="1"/>
      <c r="I441" s="1" t="s">
        <v>602</v>
      </c>
      <c r="J441" s="12">
        <v>0</v>
      </c>
      <c r="K441" s="12">
        <v>1000</v>
      </c>
      <c r="L441" s="12">
        <v>3510.94</v>
      </c>
      <c r="M441" s="12">
        <v>0</v>
      </c>
      <c r="N441" s="12">
        <v>0</v>
      </c>
      <c r="O441" s="12">
        <v>0</v>
      </c>
      <c r="P441" s="12">
        <v>0</v>
      </c>
      <c r="Q441" s="12">
        <v>2500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21">
        <v>0</v>
      </c>
      <c r="Y441" s="9">
        <f t="shared" si="60"/>
        <v>702.18799999999999</v>
      </c>
    </row>
    <row r="442" spans="1:25" x14ac:dyDescent="0.35">
      <c r="A442" s="8">
        <v>442</v>
      </c>
      <c r="B442" s="1"/>
      <c r="C442" s="1"/>
      <c r="D442" s="1"/>
      <c r="E442" s="1"/>
      <c r="F442" s="1"/>
      <c r="G442" s="1"/>
      <c r="H442" s="1"/>
      <c r="I442" s="1" t="s">
        <v>603</v>
      </c>
      <c r="J442" s="12">
        <v>0</v>
      </c>
      <c r="K442" s="12">
        <v>5925</v>
      </c>
      <c r="L442" s="12">
        <v>9699.64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21">
        <v>0</v>
      </c>
      <c r="Y442" s="9">
        <f t="shared" si="60"/>
        <v>1939.9279999999999</v>
      </c>
    </row>
    <row r="443" spans="1:25" x14ac:dyDescent="0.35">
      <c r="A443" s="8">
        <v>443</v>
      </c>
      <c r="B443" s="1"/>
      <c r="C443" s="1"/>
      <c r="D443" s="1"/>
      <c r="E443" s="1"/>
      <c r="F443" s="1"/>
      <c r="G443" s="1"/>
      <c r="H443" s="1"/>
      <c r="I443" s="1" t="s">
        <v>604</v>
      </c>
      <c r="J443" s="12">
        <v>0</v>
      </c>
      <c r="K443" s="12">
        <v>645.79999999999995</v>
      </c>
      <c r="L443" s="12">
        <v>245.76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21">
        <v>0</v>
      </c>
      <c r="Y443" s="9">
        <f t="shared" si="60"/>
        <v>49.152000000000001</v>
      </c>
    </row>
    <row r="444" spans="1:25" x14ac:dyDescent="0.35">
      <c r="A444" s="8">
        <v>444</v>
      </c>
      <c r="B444" s="1"/>
      <c r="C444" s="1"/>
      <c r="D444" s="1"/>
      <c r="E444" s="1"/>
      <c r="F444" s="1"/>
      <c r="G444" s="1"/>
      <c r="H444" s="1"/>
      <c r="I444" s="1" t="s">
        <v>605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21">
        <v>0</v>
      </c>
      <c r="Y444" s="9">
        <f t="shared" si="60"/>
        <v>0</v>
      </c>
    </row>
    <row r="445" spans="1:25" x14ac:dyDescent="0.35">
      <c r="A445" s="8">
        <v>445</v>
      </c>
      <c r="B445" s="1"/>
      <c r="C445" s="1"/>
      <c r="D445" s="1"/>
      <c r="E445" s="1"/>
      <c r="F445" s="1"/>
      <c r="G445" s="1"/>
      <c r="H445" s="1"/>
      <c r="I445" s="1" t="s">
        <v>606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21">
        <v>0</v>
      </c>
      <c r="Y445" s="9">
        <f t="shared" si="60"/>
        <v>0</v>
      </c>
    </row>
    <row r="446" spans="1:25" x14ac:dyDescent="0.35">
      <c r="A446" s="8">
        <v>446</v>
      </c>
      <c r="B446" s="1"/>
      <c r="C446" s="1"/>
      <c r="D446" s="1"/>
      <c r="E446" s="1"/>
      <c r="F446" s="1"/>
      <c r="G446" s="1"/>
      <c r="H446" s="1"/>
      <c r="I446" s="1" t="s">
        <v>607</v>
      </c>
      <c r="J446" s="12">
        <v>0</v>
      </c>
      <c r="K446" s="12">
        <v>0</v>
      </c>
      <c r="L446" s="12">
        <v>239.8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21">
        <v>0</v>
      </c>
      <c r="Y446" s="9">
        <f t="shared" si="60"/>
        <v>47.96</v>
      </c>
    </row>
    <row r="447" spans="1:25" x14ac:dyDescent="0.35">
      <c r="A447" s="8">
        <v>447</v>
      </c>
      <c r="B447" s="1"/>
      <c r="C447" s="1"/>
      <c r="D447" s="1"/>
      <c r="E447" s="1"/>
      <c r="F447" s="1"/>
      <c r="G447" s="1"/>
      <c r="H447" s="1"/>
      <c r="I447" s="1" t="s">
        <v>608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21">
        <v>0</v>
      </c>
      <c r="Y447" s="9">
        <f t="shared" si="60"/>
        <v>0</v>
      </c>
    </row>
    <row r="448" spans="1:25" x14ac:dyDescent="0.35">
      <c r="A448" s="8">
        <v>448</v>
      </c>
      <c r="B448" s="1"/>
      <c r="C448" s="1"/>
      <c r="D448" s="1"/>
      <c r="E448" s="1"/>
      <c r="F448" s="1"/>
      <c r="G448" s="1"/>
      <c r="H448" s="1"/>
      <c r="I448" s="1" t="s">
        <v>609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21">
        <v>0</v>
      </c>
      <c r="Y448" s="9">
        <f t="shared" si="60"/>
        <v>0</v>
      </c>
    </row>
    <row r="449" spans="1:25" x14ac:dyDescent="0.35">
      <c r="A449" s="8">
        <v>449</v>
      </c>
      <c r="B449" s="1"/>
      <c r="C449" s="1"/>
      <c r="D449" s="1"/>
      <c r="E449" s="1"/>
      <c r="F449" s="1"/>
      <c r="G449" s="1"/>
      <c r="H449" s="1"/>
      <c r="I449" s="1" t="s">
        <v>610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21">
        <v>0</v>
      </c>
      <c r="Y449" s="9">
        <f t="shared" si="60"/>
        <v>0</v>
      </c>
    </row>
    <row r="450" spans="1:25" x14ac:dyDescent="0.35">
      <c r="A450" s="8">
        <v>450</v>
      </c>
      <c r="B450" s="1"/>
      <c r="C450" s="1"/>
      <c r="D450" s="1"/>
      <c r="E450" s="1"/>
      <c r="F450" s="1"/>
      <c r="G450" s="1"/>
      <c r="H450" s="1"/>
      <c r="I450" s="1" t="s">
        <v>611</v>
      </c>
      <c r="J450" s="12">
        <v>0</v>
      </c>
      <c r="K450" s="12">
        <v>0</v>
      </c>
      <c r="L450" s="12">
        <v>9672.56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21">
        <v>0</v>
      </c>
      <c r="Y450" s="9">
        <f t="shared" si="60"/>
        <v>1934.5119999999999</v>
      </c>
    </row>
    <row r="451" spans="1:25" x14ac:dyDescent="0.35">
      <c r="A451" s="8">
        <v>451</v>
      </c>
      <c r="B451" s="1"/>
      <c r="C451" s="1"/>
      <c r="D451" s="1"/>
      <c r="E451" s="1"/>
      <c r="F451" s="1"/>
      <c r="G451" s="1"/>
      <c r="H451" s="1"/>
      <c r="I451" s="1" t="s">
        <v>612</v>
      </c>
      <c r="J451" s="12">
        <v>0</v>
      </c>
      <c r="K451" s="12">
        <v>500</v>
      </c>
      <c r="L451" s="12">
        <v>87.42</v>
      </c>
      <c r="M451" s="12">
        <v>0</v>
      </c>
      <c r="N451" s="12">
        <v>0</v>
      </c>
      <c r="O451" s="12">
        <v>0</v>
      </c>
      <c r="P451" s="12">
        <v>66025.17</v>
      </c>
      <c r="Q451" s="12">
        <v>60000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21">
        <v>0</v>
      </c>
      <c r="Y451" s="9">
        <f t="shared" si="60"/>
        <v>13222.518</v>
      </c>
    </row>
    <row r="452" spans="1:25" x14ac:dyDescent="0.35">
      <c r="A452" s="8">
        <v>452</v>
      </c>
      <c r="B452" s="1"/>
      <c r="C452" s="1"/>
      <c r="D452" s="1"/>
      <c r="E452" s="1"/>
      <c r="F452" s="1"/>
      <c r="G452" s="1"/>
      <c r="H452" s="1"/>
      <c r="I452" s="1" t="s">
        <v>613</v>
      </c>
      <c r="J452" s="12">
        <v>0</v>
      </c>
      <c r="K452" s="12">
        <v>100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21">
        <v>0</v>
      </c>
      <c r="Y452" s="9">
        <f t="shared" si="60"/>
        <v>0</v>
      </c>
    </row>
    <row r="453" spans="1:25" x14ac:dyDescent="0.35">
      <c r="A453" s="8">
        <v>453</v>
      </c>
      <c r="B453" s="1"/>
      <c r="C453" s="1"/>
      <c r="D453" s="1"/>
      <c r="E453" s="1"/>
      <c r="F453" s="1"/>
      <c r="G453" s="1"/>
      <c r="H453" s="1"/>
      <c r="I453" s="1" t="s">
        <v>614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21">
        <v>0</v>
      </c>
      <c r="Y453" s="9">
        <f t="shared" si="60"/>
        <v>0</v>
      </c>
    </row>
    <row r="454" spans="1:25" x14ac:dyDescent="0.35">
      <c r="A454" s="8">
        <v>454</v>
      </c>
      <c r="B454" s="1"/>
      <c r="C454" s="1"/>
      <c r="D454" s="1"/>
      <c r="E454" s="1"/>
      <c r="F454" s="1"/>
      <c r="G454" s="1"/>
      <c r="H454" s="1"/>
      <c r="I454" s="1" t="s">
        <v>615</v>
      </c>
      <c r="J454" s="12">
        <v>0</v>
      </c>
      <c r="K454" s="12">
        <v>700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21">
        <v>0</v>
      </c>
      <c r="Y454" s="9">
        <f t="shared" si="60"/>
        <v>0</v>
      </c>
    </row>
    <row r="455" spans="1:25" x14ac:dyDescent="0.35">
      <c r="A455" s="8">
        <v>455</v>
      </c>
      <c r="B455" s="1"/>
      <c r="C455" s="1"/>
      <c r="D455" s="1"/>
      <c r="E455" s="1"/>
      <c r="F455" s="1"/>
      <c r="G455" s="1"/>
      <c r="H455" s="1"/>
      <c r="I455" s="1" t="s">
        <v>616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21">
        <v>0</v>
      </c>
      <c r="Y455" s="9">
        <f t="shared" si="60"/>
        <v>0</v>
      </c>
    </row>
    <row r="456" spans="1:25" x14ac:dyDescent="0.35">
      <c r="A456" s="8">
        <v>456</v>
      </c>
      <c r="B456" s="1"/>
      <c r="C456" s="1"/>
      <c r="D456" s="1"/>
      <c r="E456" s="1"/>
      <c r="F456" s="1"/>
      <c r="G456" s="1"/>
      <c r="H456" s="1"/>
      <c r="I456" s="1" t="s">
        <v>617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21">
        <v>0</v>
      </c>
      <c r="Y456" s="9">
        <f t="shared" si="60"/>
        <v>0</v>
      </c>
    </row>
    <row r="457" spans="1:25" x14ac:dyDescent="0.35">
      <c r="A457" s="8">
        <v>457</v>
      </c>
      <c r="B457" s="1"/>
      <c r="C457" s="1"/>
      <c r="D457" s="1"/>
      <c r="E457" s="1"/>
      <c r="F457" s="1"/>
      <c r="G457" s="1"/>
      <c r="H457" s="1"/>
      <c r="I457" s="1" t="s">
        <v>618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21">
        <v>0</v>
      </c>
      <c r="Y457" s="9">
        <f t="shared" si="60"/>
        <v>0</v>
      </c>
    </row>
    <row r="458" spans="1:25" x14ac:dyDescent="0.35">
      <c r="A458" s="8">
        <v>458</v>
      </c>
      <c r="B458" s="1"/>
      <c r="C458" s="1"/>
      <c r="D458" s="1"/>
      <c r="E458" s="1"/>
      <c r="F458" s="1"/>
      <c r="G458" s="1"/>
      <c r="H458" s="1"/>
      <c r="I458" s="1" t="s">
        <v>619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21">
        <v>0</v>
      </c>
      <c r="Y458" s="9">
        <f t="shared" si="60"/>
        <v>0</v>
      </c>
    </row>
    <row r="459" spans="1:25" x14ac:dyDescent="0.35">
      <c r="A459" s="8">
        <v>459</v>
      </c>
      <c r="B459" s="1"/>
      <c r="C459" s="1"/>
      <c r="D459" s="1"/>
      <c r="E459" s="1"/>
      <c r="F459" s="1"/>
      <c r="G459" s="1"/>
      <c r="H459" s="1"/>
      <c r="I459" s="1" t="s">
        <v>620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21">
        <v>0</v>
      </c>
      <c r="Y459" s="9">
        <f t="shared" si="60"/>
        <v>0</v>
      </c>
    </row>
    <row r="460" spans="1:25" x14ac:dyDescent="0.35">
      <c r="A460" s="8">
        <v>460</v>
      </c>
      <c r="B460" s="1"/>
      <c r="C460" s="1"/>
      <c r="D460" s="1"/>
      <c r="E460" s="1"/>
      <c r="F460" s="1"/>
      <c r="G460" s="1"/>
      <c r="H460" s="1"/>
      <c r="I460" s="1" t="s">
        <v>621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21">
        <v>0</v>
      </c>
      <c r="Y460" s="9">
        <f t="shared" ref="Y460:Y522" si="64">AVERAGE(J460,L460,N460,P460,R460)</f>
        <v>0</v>
      </c>
    </row>
    <row r="461" spans="1:25" x14ac:dyDescent="0.35">
      <c r="A461" s="8">
        <v>461</v>
      </c>
      <c r="B461" s="1"/>
      <c r="C461" s="1"/>
      <c r="D461" s="1"/>
      <c r="E461" s="1"/>
      <c r="F461" s="1"/>
      <c r="G461" s="1"/>
      <c r="H461" s="1"/>
      <c r="I461" s="1" t="s">
        <v>622</v>
      </c>
      <c r="J461" s="12">
        <v>0</v>
      </c>
      <c r="K461" s="12">
        <v>3900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21">
        <v>0</v>
      </c>
      <c r="Y461" s="9">
        <f t="shared" si="64"/>
        <v>0</v>
      </c>
    </row>
    <row r="462" spans="1:25" x14ac:dyDescent="0.35">
      <c r="A462" s="8">
        <v>462</v>
      </c>
      <c r="B462" s="1"/>
      <c r="C462" s="1"/>
      <c r="D462" s="1"/>
      <c r="E462" s="1"/>
      <c r="F462" s="1"/>
      <c r="G462" s="1"/>
      <c r="H462" s="1"/>
      <c r="I462" s="1" t="s">
        <v>623</v>
      </c>
      <c r="J462" s="12">
        <v>0</v>
      </c>
      <c r="K462" s="12">
        <v>3500</v>
      </c>
      <c r="L462" s="12">
        <v>12658.78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21">
        <v>0</v>
      </c>
      <c r="Y462" s="9">
        <f t="shared" si="64"/>
        <v>2531.7560000000003</v>
      </c>
    </row>
    <row r="463" spans="1:25" x14ac:dyDescent="0.35">
      <c r="A463" s="8">
        <v>463</v>
      </c>
      <c r="B463" s="1"/>
      <c r="C463" s="1"/>
      <c r="D463" s="1"/>
      <c r="E463" s="1"/>
      <c r="F463" s="1"/>
      <c r="G463" s="1"/>
      <c r="H463" s="1"/>
      <c r="I463" s="1" t="s">
        <v>624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36763.160000000003</v>
      </c>
      <c r="Q463" s="12">
        <v>20000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21">
        <v>0</v>
      </c>
      <c r="Y463" s="9">
        <f t="shared" si="64"/>
        <v>7352.6320000000005</v>
      </c>
    </row>
    <row r="464" spans="1:25" ht="15" thickBot="1" x14ac:dyDescent="0.4">
      <c r="A464" s="8">
        <v>464</v>
      </c>
      <c r="B464" s="1"/>
      <c r="C464" s="1"/>
      <c r="D464" s="1"/>
      <c r="E464" s="1"/>
      <c r="F464" s="1"/>
      <c r="G464" s="1"/>
      <c r="H464" s="1"/>
      <c r="I464" s="1" t="s">
        <v>625</v>
      </c>
      <c r="J464" s="13">
        <v>0</v>
      </c>
      <c r="K464" s="13">
        <v>3900</v>
      </c>
      <c r="L464" s="13">
        <v>0</v>
      </c>
      <c r="M464" s="13">
        <v>0</v>
      </c>
      <c r="N464" s="13">
        <v>0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0</v>
      </c>
      <c r="U464" s="13">
        <v>0</v>
      </c>
      <c r="V464" s="13">
        <v>0</v>
      </c>
      <c r="W464" s="27">
        <v>0</v>
      </c>
      <c r="Y464" s="9">
        <f t="shared" si="64"/>
        <v>0</v>
      </c>
    </row>
    <row r="465" spans="1:25" x14ac:dyDescent="0.35">
      <c r="A465" s="8">
        <v>465</v>
      </c>
      <c r="B465" s="1"/>
      <c r="C465" s="1"/>
      <c r="D465" s="1"/>
      <c r="E465" s="1"/>
      <c r="F465" s="1"/>
      <c r="G465" s="1"/>
      <c r="H465" s="1" t="s">
        <v>626</v>
      </c>
      <c r="I465" s="1"/>
      <c r="J465" s="12">
        <f>ROUND(SUM(J440:J464),5)</f>
        <v>0</v>
      </c>
      <c r="K465" s="12">
        <f t="shared" ref="K465:W465" si="65">ROUND(SUM(K440:K464),5)</f>
        <v>20170.8</v>
      </c>
      <c r="L465" s="12">
        <f t="shared" si="65"/>
        <v>36114.9</v>
      </c>
      <c r="M465" s="12">
        <f t="shared" si="65"/>
        <v>0</v>
      </c>
      <c r="N465" s="12">
        <f t="shared" si="65"/>
        <v>0</v>
      </c>
      <c r="O465" s="12">
        <f t="shared" si="65"/>
        <v>0</v>
      </c>
      <c r="P465" s="12">
        <f t="shared" si="65"/>
        <v>102788.33</v>
      </c>
      <c r="Q465" s="12">
        <f t="shared" si="65"/>
        <v>82500</v>
      </c>
      <c r="R465" s="12">
        <f t="shared" si="65"/>
        <v>0</v>
      </c>
      <c r="S465" s="12">
        <f t="shared" si="65"/>
        <v>0</v>
      </c>
      <c r="T465" s="12">
        <f t="shared" si="65"/>
        <v>0</v>
      </c>
      <c r="U465" s="12">
        <f t="shared" si="65"/>
        <v>0</v>
      </c>
      <c r="V465" s="12">
        <f t="shared" si="65"/>
        <v>0</v>
      </c>
      <c r="W465" s="12">
        <f t="shared" si="65"/>
        <v>0</v>
      </c>
      <c r="Y465" s="9">
        <f t="shared" si="64"/>
        <v>27780.646000000001</v>
      </c>
    </row>
    <row r="466" spans="1:25" ht="15" thickBot="1" x14ac:dyDescent="0.4">
      <c r="A466" s="8">
        <v>466</v>
      </c>
      <c r="B466" s="1"/>
      <c r="C466" s="1"/>
      <c r="D466" s="1"/>
      <c r="E466" s="1"/>
      <c r="F466" s="1"/>
      <c r="G466" s="1"/>
      <c r="H466" s="1" t="s">
        <v>410</v>
      </c>
      <c r="I466" s="1"/>
      <c r="J466" s="12">
        <v>13101.79</v>
      </c>
      <c r="K466" s="12">
        <v>1000</v>
      </c>
      <c r="L466" s="12">
        <v>0</v>
      </c>
      <c r="M466" s="12">
        <v>0</v>
      </c>
      <c r="N466" s="12">
        <v>10632.36</v>
      </c>
      <c r="O466" s="12">
        <v>8450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21">
        <v>0</v>
      </c>
      <c r="Y466" s="9">
        <f t="shared" si="64"/>
        <v>4746.83</v>
      </c>
    </row>
    <row r="467" spans="1:25" ht="15" thickBot="1" x14ac:dyDescent="0.4">
      <c r="A467" s="8">
        <v>467</v>
      </c>
      <c r="B467" s="1"/>
      <c r="C467" s="1"/>
      <c r="D467" s="1"/>
      <c r="E467" s="1"/>
      <c r="F467" s="1"/>
      <c r="G467" s="1" t="s">
        <v>411</v>
      </c>
      <c r="H467" s="1"/>
      <c r="I467" s="1"/>
      <c r="J467" s="16">
        <f t="shared" ref="J467:S467" si="66">ROUND(J439+SUM(J465:J466),5)</f>
        <v>13101.79</v>
      </c>
      <c r="K467" s="16">
        <f t="shared" si="66"/>
        <v>21170.799999999999</v>
      </c>
      <c r="L467" s="16">
        <f t="shared" si="66"/>
        <v>36114.9</v>
      </c>
      <c r="M467" s="16">
        <f t="shared" si="66"/>
        <v>0</v>
      </c>
      <c r="N467" s="16">
        <f t="shared" si="66"/>
        <v>10632.36</v>
      </c>
      <c r="O467" s="16">
        <f t="shared" si="66"/>
        <v>8450</v>
      </c>
      <c r="P467" s="16">
        <f t="shared" si="66"/>
        <v>102788.33</v>
      </c>
      <c r="Q467" s="16">
        <f t="shared" si="66"/>
        <v>82500</v>
      </c>
      <c r="R467" s="16">
        <f t="shared" si="66"/>
        <v>0</v>
      </c>
      <c r="S467" s="16">
        <f t="shared" si="66"/>
        <v>0</v>
      </c>
      <c r="T467" s="16">
        <f>ROUND(SUM(T439:T466),5)</f>
        <v>0</v>
      </c>
      <c r="U467" s="16">
        <f>ROUND(SUM(U439:U466),5)</f>
        <v>0</v>
      </c>
      <c r="V467" s="16">
        <f>ROUND(V439+SUM(V465:V465),5)</f>
        <v>0</v>
      </c>
      <c r="W467" s="26">
        <f>ROUND(W439+SUM(W465:W465),5)</f>
        <v>0</v>
      </c>
      <c r="Y467" s="9">
        <f t="shared" si="64"/>
        <v>32527.476000000002</v>
      </c>
    </row>
    <row r="468" spans="1:25" ht="15.5" thickTop="1" thickBot="1" x14ac:dyDescent="0.4">
      <c r="A468" s="30">
        <v>468</v>
      </c>
      <c r="B468" s="31"/>
      <c r="C468" s="31"/>
      <c r="D468" s="31"/>
      <c r="E468" s="31"/>
      <c r="F468" s="31" t="s">
        <v>412</v>
      </c>
      <c r="G468" s="31"/>
      <c r="H468" s="31"/>
      <c r="I468" s="31"/>
      <c r="J468" s="32">
        <f t="shared" ref="J468:W468" si="67">ROUND(J387+J438+J467,5)</f>
        <v>781466.72</v>
      </c>
      <c r="K468" s="32">
        <f t="shared" si="67"/>
        <v>823345.8</v>
      </c>
      <c r="L468" s="32">
        <f t="shared" si="67"/>
        <v>789932.87</v>
      </c>
      <c r="M468" s="32">
        <f t="shared" si="67"/>
        <v>839800</v>
      </c>
      <c r="N468" s="32">
        <f t="shared" si="67"/>
        <v>563609.65</v>
      </c>
      <c r="O468" s="32">
        <f t="shared" si="67"/>
        <v>744650</v>
      </c>
      <c r="P468" s="32">
        <f t="shared" si="67"/>
        <v>632898.88</v>
      </c>
      <c r="Q468" s="32">
        <f t="shared" si="67"/>
        <v>732500</v>
      </c>
      <c r="R468" s="32">
        <f t="shared" si="67"/>
        <v>653941.22</v>
      </c>
      <c r="S468" s="32">
        <f t="shared" si="67"/>
        <v>825425</v>
      </c>
      <c r="T468" s="32">
        <f t="shared" si="67"/>
        <v>-11185</v>
      </c>
      <c r="U468" s="32">
        <f t="shared" si="67"/>
        <v>0</v>
      </c>
      <c r="V468" s="32">
        <f t="shared" si="67"/>
        <v>826575</v>
      </c>
      <c r="W468" s="33">
        <f t="shared" si="67"/>
        <v>903051.25</v>
      </c>
      <c r="Y468" s="9">
        <f t="shared" si="64"/>
        <v>684369.86800000002</v>
      </c>
    </row>
    <row r="469" spans="1:25" ht="15" thickTop="1" x14ac:dyDescent="0.35">
      <c r="A469" s="8">
        <v>469</v>
      </c>
      <c r="B469" s="1"/>
      <c r="C469" s="1"/>
      <c r="D469" s="1"/>
      <c r="E469" s="1"/>
      <c r="F469" s="1" t="s">
        <v>413</v>
      </c>
      <c r="G469" s="1"/>
      <c r="H469" s="1"/>
      <c r="I469" s="1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21"/>
      <c r="Y469" s="9"/>
    </row>
    <row r="470" spans="1:25" x14ac:dyDescent="0.35">
      <c r="A470" s="8">
        <v>470</v>
      </c>
      <c r="B470" s="1"/>
      <c r="C470" s="1"/>
      <c r="D470" s="1"/>
      <c r="E470" s="1"/>
      <c r="F470" s="1"/>
      <c r="G470" s="1" t="s">
        <v>414</v>
      </c>
      <c r="H470" s="1"/>
      <c r="I470" s="1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21"/>
      <c r="Y470" s="9"/>
    </row>
    <row r="471" spans="1:25" x14ac:dyDescent="0.35">
      <c r="A471" s="8">
        <v>471</v>
      </c>
      <c r="B471" s="1"/>
      <c r="C471" s="1"/>
      <c r="D471" s="1"/>
      <c r="E471" s="1"/>
      <c r="F471" s="1"/>
      <c r="G471" s="1"/>
      <c r="H471" s="1" t="s">
        <v>415</v>
      </c>
      <c r="I471" s="1"/>
      <c r="J471" s="12">
        <v>346.58</v>
      </c>
      <c r="K471" s="12">
        <v>4500</v>
      </c>
      <c r="L471" s="12">
        <v>4029.65</v>
      </c>
      <c r="M471" s="12">
        <v>5000</v>
      </c>
      <c r="N471" s="12">
        <v>2166.08</v>
      </c>
      <c r="O471" s="12">
        <v>5000</v>
      </c>
      <c r="P471" s="12">
        <v>5615.22</v>
      </c>
      <c r="Q471" s="12">
        <v>5000</v>
      </c>
      <c r="R471" s="12">
        <v>5430.4</v>
      </c>
      <c r="S471" s="12">
        <v>5000</v>
      </c>
      <c r="T471" s="12">
        <v>1908.86</v>
      </c>
      <c r="U471" s="12">
        <v>2083.35</v>
      </c>
      <c r="V471" s="12">
        <v>5000</v>
      </c>
      <c r="W471" s="22">
        <v>5000</v>
      </c>
      <c r="Y471" s="9">
        <f t="shared" si="64"/>
        <v>3517.5860000000002</v>
      </c>
    </row>
    <row r="472" spans="1:25" x14ac:dyDescent="0.35">
      <c r="A472" s="8">
        <v>472</v>
      </c>
      <c r="B472" s="1"/>
      <c r="C472" s="1"/>
      <c r="D472" s="1"/>
      <c r="E472" s="1"/>
      <c r="F472" s="1"/>
      <c r="G472" s="1"/>
      <c r="H472" s="1" t="s">
        <v>416</v>
      </c>
      <c r="I472" s="1"/>
      <c r="J472" s="12">
        <v>2724.59</v>
      </c>
      <c r="K472" s="12">
        <v>4500</v>
      </c>
      <c r="L472" s="12">
        <v>0</v>
      </c>
      <c r="M472" s="12">
        <v>5000</v>
      </c>
      <c r="N472" s="12">
        <v>0</v>
      </c>
      <c r="O472" s="12">
        <v>5000</v>
      </c>
      <c r="P472" s="12">
        <v>0</v>
      </c>
      <c r="Q472" s="12">
        <v>5000</v>
      </c>
      <c r="R472" s="12">
        <v>688</v>
      </c>
      <c r="S472" s="12">
        <v>5000</v>
      </c>
      <c r="T472" s="12">
        <v>0</v>
      </c>
      <c r="U472" s="12">
        <v>2083.35</v>
      </c>
      <c r="V472" s="12">
        <v>5000</v>
      </c>
      <c r="W472" s="22">
        <v>5000</v>
      </c>
      <c r="Y472" s="9">
        <f t="shared" si="64"/>
        <v>682.51800000000003</v>
      </c>
    </row>
    <row r="473" spans="1:25" x14ac:dyDescent="0.35">
      <c r="A473" s="8">
        <v>473</v>
      </c>
      <c r="B473" s="1"/>
      <c r="C473" s="1"/>
      <c r="D473" s="1"/>
      <c r="E473" s="1"/>
      <c r="F473" s="1"/>
      <c r="G473" s="1"/>
      <c r="H473" s="1" t="s">
        <v>417</v>
      </c>
      <c r="I473" s="1"/>
      <c r="J473" s="12">
        <v>3372.58</v>
      </c>
      <c r="K473" s="12">
        <v>4500</v>
      </c>
      <c r="L473" s="12">
        <v>2692.53</v>
      </c>
      <c r="M473" s="12">
        <v>5000</v>
      </c>
      <c r="N473" s="12">
        <v>2628.09</v>
      </c>
      <c r="O473" s="12">
        <v>5000</v>
      </c>
      <c r="P473" s="12">
        <v>2961.55</v>
      </c>
      <c r="Q473" s="12">
        <v>5000</v>
      </c>
      <c r="R473" s="12">
        <v>4091.7</v>
      </c>
      <c r="S473" s="12">
        <v>5000</v>
      </c>
      <c r="T473" s="12">
        <v>1029.3599999999999</v>
      </c>
      <c r="U473" s="12">
        <v>2083.35</v>
      </c>
      <c r="V473" s="12">
        <v>5000</v>
      </c>
      <c r="W473" s="22">
        <v>5000</v>
      </c>
      <c r="Y473" s="9">
        <f t="shared" si="64"/>
        <v>3149.29</v>
      </c>
    </row>
    <row r="474" spans="1:25" x14ac:dyDescent="0.35">
      <c r="A474" s="8">
        <v>474</v>
      </c>
      <c r="B474" s="1"/>
      <c r="C474" s="1"/>
      <c r="D474" s="1"/>
      <c r="E474" s="1"/>
      <c r="F474" s="1"/>
      <c r="G474" s="1"/>
      <c r="H474" s="1" t="s">
        <v>418</v>
      </c>
      <c r="I474" s="1"/>
      <c r="J474" s="12">
        <v>4055.8</v>
      </c>
      <c r="K474" s="12">
        <v>4500</v>
      </c>
      <c r="L474" s="12">
        <v>3044.63</v>
      </c>
      <c r="M474" s="12">
        <v>5000</v>
      </c>
      <c r="N474" s="12">
        <v>3089.02</v>
      </c>
      <c r="O474" s="12">
        <v>5000</v>
      </c>
      <c r="P474" s="12">
        <v>2869.21</v>
      </c>
      <c r="Q474" s="12">
        <v>5000</v>
      </c>
      <c r="R474" s="12">
        <v>4345.0600000000004</v>
      </c>
      <c r="S474" s="12">
        <v>5000</v>
      </c>
      <c r="T474" s="12">
        <v>1861.9</v>
      </c>
      <c r="U474" s="12">
        <v>2083.35</v>
      </c>
      <c r="V474" s="12">
        <v>5000</v>
      </c>
      <c r="W474" s="22">
        <v>5000</v>
      </c>
      <c r="Y474" s="9">
        <f t="shared" si="64"/>
        <v>3480.7440000000001</v>
      </c>
    </row>
    <row r="475" spans="1:25" x14ac:dyDescent="0.35">
      <c r="A475" s="8">
        <v>475</v>
      </c>
      <c r="B475" s="1"/>
      <c r="C475" s="1"/>
      <c r="D475" s="1"/>
      <c r="E475" s="1"/>
      <c r="F475" s="1"/>
      <c r="G475" s="1"/>
      <c r="H475" s="1" t="s">
        <v>419</v>
      </c>
      <c r="I475" s="1"/>
      <c r="J475" s="12">
        <v>2448.83</v>
      </c>
      <c r="K475" s="12">
        <v>4500</v>
      </c>
      <c r="L475" s="12">
        <v>1646.74</v>
      </c>
      <c r="M475" s="12">
        <v>5000</v>
      </c>
      <c r="N475" s="12">
        <v>0</v>
      </c>
      <c r="O475" s="12">
        <v>5000</v>
      </c>
      <c r="P475" s="12">
        <v>1396.96</v>
      </c>
      <c r="Q475" s="12">
        <v>5000</v>
      </c>
      <c r="R475" s="12">
        <v>667.84</v>
      </c>
      <c r="S475" s="12">
        <v>5000</v>
      </c>
      <c r="T475" s="12">
        <v>0</v>
      </c>
      <c r="U475" s="12">
        <v>2083.35</v>
      </c>
      <c r="V475" s="12">
        <v>5000</v>
      </c>
      <c r="W475" s="22">
        <v>5000</v>
      </c>
      <c r="Y475" s="9">
        <f t="shared" si="64"/>
        <v>1232.0740000000001</v>
      </c>
    </row>
    <row r="476" spans="1:25" x14ac:dyDescent="0.35">
      <c r="A476" s="8">
        <v>476</v>
      </c>
      <c r="B476" s="1"/>
      <c r="C476" s="1"/>
      <c r="D476" s="1"/>
      <c r="E476" s="1"/>
      <c r="F476" s="1"/>
      <c r="G476" s="1"/>
      <c r="H476" s="1" t="s">
        <v>420</v>
      </c>
      <c r="I476" s="1"/>
      <c r="J476" s="12">
        <v>6048.76</v>
      </c>
      <c r="K476" s="12">
        <v>4500</v>
      </c>
      <c r="L476" s="12">
        <v>4459.3900000000003</v>
      </c>
      <c r="M476" s="12">
        <v>5000</v>
      </c>
      <c r="N476" s="12">
        <v>1969.77</v>
      </c>
      <c r="O476" s="12">
        <v>5000</v>
      </c>
      <c r="P476" s="12">
        <v>4759.6400000000003</v>
      </c>
      <c r="Q476" s="12">
        <v>5000</v>
      </c>
      <c r="R476" s="12">
        <v>3381</v>
      </c>
      <c r="S476" s="12">
        <v>5000</v>
      </c>
      <c r="T476" s="12">
        <v>1503.9</v>
      </c>
      <c r="U476" s="12">
        <v>2083.35</v>
      </c>
      <c r="V476" s="12">
        <v>5000</v>
      </c>
      <c r="W476" s="22">
        <v>5000</v>
      </c>
      <c r="Y476" s="9">
        <f t="shared" si="64"/>
        <v>4123.7120000000004</v>
      </c>
    </row>
    <row r="477" spans="1:25" x14ac:dyDescent="0.35">
      <c r="A477" s="8">
        <v>477</v>
      </c>
      <c r="B477" s="1"/>
      <c r="C477" s="1"/>
      <c r="D477" s="1"/>
      <c r="E477" s="1"/>
      <c r="F477" s="1"/>
      <c r="G477" s="1"/>
      <c r="H477" s="1" t="s">
        <v>421</v>
      </c>
      <c r="I477" s="1"/>
      <c r="J477" s="12">
        <v>4879.3900000000003</v>
      </c>
      <c r="K477" s="12">
        <v>4500</v>
      </c>
      <c r="L477" s="12">
        <v>3684.38</v>
      </c>
      <c r="M477" s="12">
        <v>5000</v>
      </c>
      <c r="N477" s="12">
        <v>3699.06</v>
      </c>
      <c r="O477" s="12">
        <v>5000</v>
      </c>
      <c r="P477" s="12">
        <v>2170.54</v>
      </c>
      <c r="Q477" s="12">
        <v>5000</v>
      </c>
      <c r="R477" s="12">
        <v>3696.34</v>
      </c>
      <c r="S477" s="12">
        <v>5000</v>
      </c>
      <c r="T477" s="12">
        <v>853.64</v>
      </c>
      <c r="U477" s="12">
        <v>2083.35</v>
      </c>
      <c r="V477" s="12">
        <v>5000</v>
      </c>
      <c r="W477" s="22">
        <v>5000</v>
      </c>
      <c r="Y477" s="9">
        <f t="shared" si="64"/>
        <v>3625.942</v>
      </c>
    </row>
    <row r="478" spans="1:25" x14ac:dyDescent="0.35">
      <c r="A478" s="8">
        <v>478</v>
      </c>
      <c r="B478" s="1"/>
      <c r="C478" s="1"/>
      <c r="D478" s="1"/>
      <c r="E478" s="1"/>
      <c r="F478" s="1"/>
      <c r="G478" s="1"/>
      <c r="H478" s="1" t="s">
        <v>422</v>
      </c>
      <c r="I478" s="1"/>
      <c r="J478" s="12">
        <v>263.67</v>
      </c>
      <c r="K478" s="12">
        <v>4500</v>
      </c>
      <c r="L478" s="12">
        <v>2821.72</v>
      </c>
      <c r="M478" s="12">
        <v>5000</v>
      </c>
      <c r="N478" s="12">
        <v>3421.31</v>
      </c>
      <c r="O478" s="12">
        <v>5000</v>
      </c>
      <c r="P478" s="12">
        <v>2065.08</v>
      </c>
      <c r="Q478" s="12">
        <v>5000</v>
      </c>
      <c r="R478" s="12">
        <v>2745.02</v>
      </c>
      <c r="S478" s="12">
        <v>5000</v>
      </c>
      <c r="T478" s="12">
        <v>477.91</v>
      </c>
      <c r="U478" s="12">
        <v>2083.35</v>
      </c>
      <c r="V478" s="12">
        <v>5000</v>
      </c>
      <c r="W478" s="22">
        <v>5000</v>
      </c>
      <c r="Y478" s="9">
        <f t="shared" si="64"/>
        <v>2263.3599999999997</v>
      </c>
    </row>
    <row r="479" spans="1:25" x14ac:dyDescent="0.35">
      <c r="A479" s="8">
        <v>479</v>
      </c>
      <c r="B479" s="1"/>
      <c r="C479" s="1"/>
      <c r="D479" s="1"/>
      <c r="E479" s="1"/>
      <c r="F479" s="1"/>
      <c r="G479" s="1"/>
      <c r="H479" s="1" t="s">
        <v>423</v>
      </c>
      <c r="I479" s="1"/>
      <c r="J479" s="12">
        <v>519.6</v>
      </c>
      <c r="K479" s="12">
        <v>4500</v>
      </c>
      <c r="L479" s="12">
        <v>1184.77</v>
      </c>
      <c r="M479" s="12">
        <v>5000</v>
      </c>
      <c r="N479" s="12">
        <v>3544.78</v>
      </c>
      <c r="O479" s="12">
        <v>5000</v>
      </c>
      <c r="P479" s="12">
        <v>4362.67</v>
      </c>
      <c r="Q479" s="12">
        <v>5000</v>
      </c>
      <c r="R479" s="12">
        <v>3176.92</v>
      </c>
      <c r="S479" s="12">
        <v>5000</v>
      </c>
      <c r="T479" s="12">
        <v>554.79999999999995</v>
      </c>
      <c r="U479" s="12">
        <v>2083.35</v>
      </c>
      <c r="V479" s="12">
        <v>5000</v>
      </c>
      <c r="W479" s="22">
        <v>5000</v>
      </c>
      <c r="Y479" s="9">
        <f t="shared" si="64"/>
        <v>2557.748</v>
      </c>
    </row>
    <row r="480" spans="1:25" x14ac:dyDescent="0.35">
      <c r="A480" s="8">
        <v>480</v>
      </c>
      <c r="B480" s="1"/>
      <c r="C480" s="1"/>
      <c r="D480" s="1"/>
      <c r="E480" s="1"/>
      <c r="F480" s="1"/>
      <c r="G480" s="1"/>
      <c r="H480" s="1" t="s">
        <v>424</v>
      </c>
      <c r="I480" s="1"/>
      <c r="J480" s="12">
        <v>3888.06</v>
      </c>
      <c r="K480" s="12">
        <v>4500</v>
      </c>
      <c r="L480" s="12">
        <v>3602.59</v>
      </c>
      <c r="M480" s="12">
        <v>5000</v>
      </c>
      <c r="N480" s="12">
        <v>2471.2399999999998</v>
      </c>
      <c r="O480" s="12">
        <v>5000</v>
      </c>
      <c r="P480" s="12">
        <v>1577.89</v>
      </c>
      <c r="Q480" s="12">
        <v>5000</v>
      </c>
      <c r="R480" s="12">
        <v>892.56</v>
      </c>
      <c r="S480" s="12">
        <v>5000</v>
      </c>
      <c r="T480" s="12">
        <v>1771.24</v>
      </c>
      <c r="U480" s="12">
        <v>2083.35</v>
      </c>
      <c r="V480" s="12">
        <v>5000</v>
      </c>
      <c r="W480" s="22">
        <v>5000</v>
      </c>
      <c r="Y480" s="9">
        <f t="shared" si="64"/>
        <v>2486.4679999999998</v>
      </c>
    </row>
    <row r="481" spans="1:26" x14ac:dyDescent="0.35">
      <c r="A481" s="8">
        <v>481</v>
      </c>
      <c r="B481" s="1"/>
      <c r="C481" s="1"/>
      <c r="D481" s="1"/>
      <c r="E481" s="1"/>
      <c r="F481" s="1"/>
      <c r="G481" s="1"/>
      <c r="H481" s="1" t="s">
        <v>627</v>
      </c>
      <c r="I481" s="1"/>
      <c r="J481" s="12">
        <v>0</v>
      </c>
      <c r="K481" s="12">
        <v>4500</v>
      </c>
      <c r="L481" s="12">
        <v>1171.25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/>
      <c r="W481" s="22"/>
      <c r="Y481" s="9">
        <f t="shared" si="64"/>
        <v>234.25</v>
      </c>
    </row>
    <row r="482" spans="1:26" ht="15" thickBot="1" x14ac:dyDescent="0.4">
      <c r="A482" s="8">
        <v>482</v>
      </c>
      <c r="B482" s="1"/>
      <c r="C482" s="1"/>
      <c r="D482" s="1"/>
      <c r="E482" s="1"/>
      <c r="F482" s="1"/>
      <c r="G482" s="1"/>
      <c r="H482" s="1" t="s">
        <v>425</v>
      </c>
      <c r="I482" s="1"/>
      <c r="J482" s="13">
        <v>13276.45</v>
      </c>
      <c r="K482" s="13">
        <v>4500</v>
      </c>
      <c r="L482" s="13">
        <v>17450.79</v>
      </c>
      <c r="M482" s="13">
        <v>0</v>
      </c>
      <c r="N482" s="13">
        <v>11589.06</v>
      </c>
      <c r="O482" s="13">
        <v>0</v>
      </c>
      <c r="P482" s="13">
        <v>0</v>
      </c>
      <c r="Q482" s="13">
        <v>0</v>
      </c>
      <c r="R482" s="13">
        <v>0</v>
      </c>
      <c r="S482" s="13">
        <v>0</v>
      </c>
      <c r="T482" s="13">
        <v>0</v>
      </c>
      <c r="U482" s="13">
        <v>0</v>
      </c>
      <c r="V482" s="13">
        <v>0</v>
      </c>
      <c r="W482" s="23">
        <v>0</v>
      </c>
      <c r="Y482" s="9">
        <f t="shared" si="64"/>
        <v>8463.26</v>
      </c>
    </row>
    <row r="483" spans="1:26" ht="15.5" thickTop="1" thickBot="1" x14ac:dyDescent="0.4">
      <c r="A483" s="30">
        <v>483</v>
      </c>
      <c r="B483" s="31"/>
      <c r="C483" s="31"/>
      <c r="D483" s="31"/>
      <c r="E483" s="31"/>
      <c r="F483" s="31"/>
      <c r="G483" s="31" t="s">
        <v>426</v>
      </c>
      <c r="H483" s="31"/>
      <c r="I483" s="31"/>
      <c r="J483" s="32">
        <f t="shared" ref="J483:W483" si="68">ROUND(SUM(J470:J482),5)</f>
        <v>41824.31</v>
      </c>
      <c r="K483" s="32">
        <f t="shared" si="68"/>
        <v>54000</v>
      </c>
      <c r="L483" s="32">
        <f t="shared" si="68"/>
        <v>45788.44</v>
      </c>
      <c r="M483" s="32">
        <f t="shared" si="68"/>
        <v>50000</v>
      </c>
      <c r="N483" s="32">
        <f t="shared" si="68"/>
        <v>34578.410000000003</v>
      </c>
      <c r="O483" s="32">
        <f t="shared" si="68"/>
        <v>50000</v>
      </c>
      <c r="P483" s="32">
        <f t="shared" si="68"/>
        <v>27778.76</v>
      </c>
      <c r="Q483" s="32">
        <f t="shared" si="68"/>
        <v>50000</v>
      </c>
      <c r="R483" s="32">
        <f t="shared" si="68"/>
        <v>29114.84</v>
      </c>
      <c r="S483" s="32">
        <f t="shared" si="68"/>
        <v>50000</v>
      </c>
      <c r="T483" s="32">
        <f t="shared" si="68"/>
        <v>9961.61</v>
      </c>
      <c r="U483" s="32">
        <f t="shared" si="68"/>
        <v>20833.5</v>
      </c>
      <c r="V483" s="32">
        <f t="shared" si="68"/>
        <v>50000</v>
      </c>
      <c r="W483" s="33">
        <f t="shared" si="68"/>
        <v>50000</v>
      </c>
      <c r="Y483" s="9">
        <f t="shared" si="64"/>
        <v>35816.952000000005</v>
      </c>
    </row>
    <row r="484" spans="1:26" ht="15" thickTop="1" x14ac:dyDescent="0.35">
      <c r="A484" s="8">
        <v>484</v>
      </c>
      <c r="B484" s="1"/>
      <c r="C484" s="1"/>
      <c r="D484" s="1"/>
      <c r="E484" s="1"/>
      <c r="F484" s="1"/>
      <c r="G484" s="1" t="s">
        <v>427</v>
      </c>
      <c r="H484" s="1"/>
      <c r="I484" s="1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21"/>
      <c r="Y484" s="9"/>
    </row>
    <row r="485" spans="1:26" x14ac:dyDescent="0.35">
      <c r="A485" s="8">
        <v>485</v>
      </c>
      <c r="B485" s="1"/>
      <c r="C485" s="1"/>
      <c r="D485" s="1"/>
      <c r="E485" s="1"/>
      <c r="F485" s="1"/>
      <c r="G485" s="1"/>
      <c r="H485" s="1" t="s">
        <v>628</v>
      </c>
      <c r="I485" s="1"/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22">
        <v>0</v>
      </c>
      <c r="Y485" s="9">
        <f t="shared" si="64"/>
        <v>0</v>
      </c>
    </row>
    <row r="486" spans="1:26" x14ac:dyDescent="0.35">
      <c r="A486" s="8">
        <v>486</v>
      </c>
      <c r="B486" s="1"/>
      <c r="C486" s="1"/>
      <c r="D486" s="1"/>
      <c r="E486" s="1"/>
      <c r="F486" s="1"/>
      <c r="G486" s="1"/>
      <c r="H486" s="1" t="s">
        <v>629</v>
      </c>
      <c r="I486" s="1"/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/>
      <c r="W486" s="22"/>
      <c r="Y486" s="9">
        <f t="shared" si="64"/>
        <v>0</v>
      </c>
    </row>
    <row r="487" spans="1:26" s="67" customFormat="1" ht="15" thickBot="1" x14ac:dyDescent="0.4">
      <c r="A487" s="63">
        <v>487</v>
      </c>
      <c r="B487" s="64"/>
      <c r="C487" s="64"/>
      <c r="D487" s="64"/>
      <c r="E487" s="64"/>
      <c r="F487" s="64"/>
      <c r="G487" s="64"/>
      <c r="H487" s="64" t="s">
        <v>428</v>
      </c>
      <c r="I487" s="64"/>
      <c r="J487" s="70">
        <v>39666.86</v>
      </c>
      <c r="K487" s="70">
        <v>21500</v>
      </c>
      <c r="L487" s="70">
        <v>10241.92</v>
      </c>
      <c r="M487" s="70">
        <v>20000</v>
      </c>
      <c r="N487" s="70">
        <v>9118.01</v>
      </c>
      <c r="O487" s="70">
        <v>20000</v>
      </c>
      <c r="P487" s="70">
        <v>0</v>
      </c>
      <c r="Q487" s="70">
        <v>20000</v>
      </c>
      <c r="R487" s="70">
        <v>0</v>
      </c>
      <c r="S487" s="70">
        <v>12000</v>
      </c>
      <c r="T487" s="70">
        <v>0</v>
      </c>
      <c r="U487" s="70">
        <v>0</v>
      </c>
      <c r="V487" s="70">
        <v>10000</v>
      </c>
      <c r="W487" s="66">
        <v>10000</v>
      </c>
      <c r="Y487" s="68">
        <f t="shared" si="64"/>
        <v>11805.358</v>
      </c>
      <c r="Z487" s="72"/>
    </row>
    <row r="488" spans="1:26" s="67" customFormat="1" x14ac:dyDescent="0.35">
      <c r="A488" s="63">
        <v>488</v>
      </c>
      <c r="B488" s="64"/>
      <c r="C488" s="64"/>
      <c r="D488" s="64"/>
      <c r="E488" s="64"/>
      <c r="F488" s="64"/>
      <c r="G488" s="64"/>
      <c r="H488" s="64" t="s">
        <v>429</v>
      </c>
      <c r="I488" s="64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>
        <f>ROUND(SUM(V486:V487),5)</f>
        <v>10000</v>
      </c>
      <c r="W488" s="71">
        <f>ROUND(SUM(W486:W487),5)</f>
        <v>10000</v>
      </c>
      <c r="Y488" s="68"/>
      <c r="Z488" s="72"/>
    </row>
    <row r="489" spans="1:26" x14ac:dyDescent="0.35">
      <c r="A489" s="8">
        <v>489</v>
      </c>
      <c r="B489" s="1"/>
      <c r="C489" s="1"/>
      <c r="D489" s="1"/>
      <c r="E489" s="1"/>
      <c r="F489" s="1"/>
      <c r="G489" s="1"/>
      <c r="H489" s="1"/>
      <c r="I489" s="1" t="s">
        <v>430</v>
      </c>
      <c r="J489" s="12">
        <v>3933.34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2990.28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Y489" s="9">
        <f t="shared" si="64"/>
        <v>1384.7240000000002</v>
      </c>
    </row>
    <row r="490" spans="1:26" x14ac:dyDescent="0.35">
      <c r="A490" s="8">
        <v>490</v>
      </c>
      <c r="B490" s="1"/>
      <c r="C490" s="1"/>
      <c r="D490" s="1"/>
      <c r="E490" s="1"/>
      <c r="F490" s="1"/>
      <c r="G490" s="1"/>
      <c r="H490" s="1"/>
      <c r="I490" s="1" t="s">
        <v>630</v>
      </c>
      <c r="J490" s="12">
        <v>1268.76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Y490" s="9">
        <f t="shared" si="64"/>
        <v>253.75200000000001</v>
      </c>
    </row>
    <row r="491" spans="1:26" x14ac:dyDescent="0.35">
      <c r="A491" s="8">
        <v>491</v>
      </c>
      <c r="B491" s="1"/>
      <c r="C491" s="1"/>
      <c r="D491" s="1"/>
      <c r="E491" s="1"/>
      <c r="F491" s="1"/>
      <c r="G491" s="1"/>
      <c r="H491" s="1"/>
      <c r="I491" s="1" t="s">
        <v>631</v>
      </c>
      <c r="J491" s="12">
        <v>389.7</v>
      </c>
      <c r="K491" s="12">
        <v>0</v>
      </c>
      <c r="L491" s="12">
        <v>2070.9699999999998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/>
      <c r="W491" s="21"/>
      <c r="Y491" s="9">
        <f t="shared" si="64"/>
        <v>492.1339999999999</v>
      </c>
    </row>
    <row r="492" spans="1:26" x14ac:dyDescent="0.35">
      <c r="A492" s="8">
        <v>492</v>
      </c>
      <c r="B492" s="1"/>
      <c r="C492" s="1"/>
      <c r="D492" s="1"/>
      <c r="E492" s="1"/>
      <c r="F492" s="1"/>
      <c r="G492" s="1"/>
      <c r="H492" s="1"/>
      <c r="I492" s="1" t="s">
        <v>632</v>
      </c>
      <c r="J492" s="12">
        <v>0</v>
      </c>
      <c r="K492" s="12">
        <v>0</v>
      </c>
      <c r="L492" s="12">
        <v>346.1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22">
        <v>0</v>
      </c>
      <c r="Y492" s="9">
        <f t="shared" si="64"/>
        <v>69.22</v>
      </c>
    </row>
    <row r="493" spans="1:26" x14ac:dyDescent="0.35">
      <c r="A493" s="8">
        <v>493</v>
      </c>
      <c r="B493" s="1"/>
      <c r="C493" s="1"/>
      <c r="D493" s="1"/>
      <c r="E493" s="1"/>
      <c r="F493" s="1"/>
      <c r="G493" s="1"/>
      <c r="H493" s="1"/>
      <c r="I493" s="1" t="s">
        <v>431</v>
      </c>
      <c r="J493" s="12">
        <v>4745.58</v>
      </c>
      <c r="K493" s="12">
        <v>0</v>
      </c>
      <c r="L493" s="12">
        <v>0</v>
      </c>
      <c r="M493" s="12">
        <v>0</v>
      </c>
      <c r="N493" s="12">
        <v>11250</v>
      </c>
      <c r="O493" s="12">
        <v>0</v>
      </c>
      <c r="P493" s="12">
        <v>391.8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22">
        <v>0</v>
      </c>
      <c r="Y493" s="9">
        <f t="shared" si="64"/>
        <v>3277.4760000000001</v>
      </c>
    </row>
    <row r="494" spans="1:26" ht="15" thickBot="1" x14ac:dyDescent="0.4">
      <c r="A494" s="8">
        <v>494</v>
      </c>
      <c r="B494" s="1"/>
      <c r="C494" s="1"/>
      <c r="D494" s="1"/>
      <c r="E494" s="1"/>
      <c r="F494" s="1"/>
      <c r="G494" s="1"/>
      <c r="H494" s="1"/>
      <c r="I494" s="1" t="s">
        <v>432</v>
      </c>
      <c r="J494" s="13">
        <v>0</v>
      </c>
      <c r="K494" s="13">
        <v>44100</v>
      </c>
      <c r="L494" s="13">
        <v>0</v>
      </c>
      <c r="M494" s="13">
        <v>20000</v>
      </c>
      <c r="N494" s="13">
        <v>0</v>
      </c>
      <c r="O494" s="13">
        <v>20000</v>
      </c>
      <c r="P494" s="13">
        <v>0</v>
      </c>
      <c r="Q494" s="13">
        <v>20000</v>
      </c>
      <c r="R494" s="13">
        <v>0</v>
      </c>
      <c r="S494" s="13">
        <v>10000</v>
      </c>
      <c r="T494" s="13">
        <v>0</v>
      </c>
      <c r="U494" s="13">
        <v>4166.6499999999996</v>
      </c>
      <c r="V494" s="13">
        <v>0</v>
      </c>
      <c r="W494" s="13">
        <v>0</v>
      </c>
      <c r="Y494" s="9">
        <f t="shared" si="64"/>
        <v>0</v>
      </c>
    </row>
    <row r="495" spans="1:26" x14ac:dyDescent="0.35">
      <c r="A495" s="8">
        <v>495</v>
      </c>
      <c r="B495" s="1"/>
      <c r="C495" s="1"/>
      <c r="D495" s="1"/>
      <c r="E495" s="1"/>
      <c r="F495" s="1"/>
      <c r="G495" s="1"/>
      <c r="H495" s="1" t="s">
        <v>433</v>
      </c>
      <c r="I495" s="1"/>
      <c r="J495" s="12">
        <f t="shared" ref="J495:U495" si="69">ROUND(SUM(J488:J494),5)</f>
        <v>10337.379999999999</v>
      </c>
      <c r="K495" s="12">
        <f t="shared" si="69"/>
        <v>44100</v>
      </c>
      <c r="L495" s="12">
        <f t="shared" si="69"/>
        <v>2417.0700000000002</v>
      </c>
      <c r="M495" s="12">
        <f t="shared" si="69"/>
        <v>20000</v>
      </c>
      <c r="N495" s="12">
        <f t="shared" si="69"/>
        <v>11250</v>
      </c>
      <c r="O495" s="12">
        <f t="shared" si="69"/>
        <v>20000</v>
      </c>
      <c r="P495" s="12">
        <f t="shared" si="69"/>
        <v>3382.08</v>
      </c>
      <c r="Q495" s="12">
        <f t="shared" si="69"/>
        <v>20000</v>
      </c>
      <c r="R495" s="12">
        <f t="shared" si="69"/>
        <v>0</v>
      </c>
      <c r="S495" s="12">
        <f t="shared" si="69"/>
        <v>10000</v>
      </c>
      <c r="T495" s="12">
        <f t="shared" si="69"/>
        <v>0</v>
      </c>
      <c r="U495" s="12">
        <f t="shared" si="69"/>
        <v>4166.6499999999996</v>
      </c>
      <c r="V495" s="12">
        <v>0</v>
      </c>
      <c r="W495" s="12">
        <v>0</v>
      </c>
      <c r="Y495" s="9">
        <f t="shared" si="64"/>
        <v>5477.3059999999996</v>
      </c>
    </row>
    <row r="496" spans="1:26" x14ac:dyDescent="0.35">
      <c r="A496" s="8">
        <v>496</v>
      </c>
      <c r="B496" s="1"/>
      <c r="C496" s="1"/>
      <c r="D496" s="1"/>
      <c r="E496" s="1"/>
      <c r="F496" s="1"/>
      <c r="G496" s="1"/>
      <c r="H496" s="1" t="s">
        <v>434</v>
      </c>
      <c r="I496" s="1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22"/>
      <c r="Y496" s="9"/>
    </row>
    <row r="497" spans="1:25" x14ac:dyDescent="0.35">
      <c r="A497" s="8">
        <v>497</v>
      </c>
      <c r="B497" s="1"/>
      <c r="C497" s="1"/>
      <c r="D497" s="1"/>
      <c r="E497" s="1"/>
      <c r="F497" s="1"/>
      <c r="G497" s="1"/>
      <c r="H497" s="1"/>
      <c r="I497" s="1" t="s">
        <v>435</v>
      </c>
      <c r="J497" s="12">
        <v>0</v>
      </c>
      <c r="K497" s="12">
        <v>0</v>
      </c>
      <c r="L497" s="12">
        <v>5931.66</v>
      </c>
      <c r="M497" s="12">
        <v>11250</v>
      </c>
      <c r="N497" s="12">
        <v>2045.77</v>
      </c>
      <c r="O497" s="12">
        <v>0</v>
      </c>
      <c r="P497" s="12">
        <v>-560.87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/>
      <c r="W497" s="22"/>
      <c r="Y497" s="9">
        <f t="shared" si="64"/>
        <v>1483.3120000000001</v>
      </c>
    </row>
    <row r="498" spans="1:25" x14ac:dyDescent="0.35">
      <c r="A498" s="8">
        <v>498</v>
      </c>
      <c r="B498" s="1"/>
      <c r="C498" s="1"/>
      <c r="D498" s="1"/>
      <c r="E498" s="1"/>
      <c r="F498" s="1"/>
      <c r="G498" s="1"/>
      <c r="H498" s="1"/>
      <c r="I498" s="1" t="s">
        <v>436</v>
      </c>
      <c r="J498" s="12">
        <v>0</v>
      </c>
      <c r="K498" s="12">
        <v>0</v>
      </c>
      <c r="L498" s="12">
        <v>0</v>
      </c>
      <c r="M498" s="12">
        <v>11250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/>
      <c r="W498" s="22"/>
      <c r="Y498" s="9">
        <f t="shared" si="64"/>
        <v>0</v>
      </c>
    </row>
    <row r="499" spans="1:25" x14ac:dyDescent="0.35">
      <c r="A499" s="8">
        <v>499</v>
      </c>
      <c r="B499" s="1"/>
      <c r="C499" s="1"/>
      <c r="D499" s="1"/>
      <c r="E499" s="1"/>
      <c r="F499" s="1"/>
      <c r="G499" s="1"/>
      <c r="H499" s="1"/>
      <c r="I499" s="1" t="s">
        <v>437</v>
      </c>
      <c r="J499" s="12">
        <v>387.6</v>
      </c>
      <c r="K499" s="12">
        <v>0</v>
      </c>
      <c r="L499" s="12">
        <v>11250</v>
      </c>
      <c r="M499" s="12">
        <v>11250</v>
      </c>
      <c r="N499" s="12">
        <v>11490.75</v>
      </c>
      <c r="O499" s="12">
        <v>0</v>
      </c>
      <c r="P499" s="12">
        <v>1316.68</v>
      </c>
      <c r="Q499" s="12">
        <v>0</v>
      </c>
      <c r="R499" s="12">
        <v>624.14</v>
      </c>
      <c r="S499" s="12">
        <v>0</v>
      </c>
      <c r="T499" s="12">
        <v>0</v>
      </c>
      <c r="U499" s="12">
        <v>0</v>
      </c>
      <c r="V499" s="12"/>
      <c r="W499" s="22"/>
      <c r="Y499" s="9">
        <f t="shared" si="64"/>
        <v>5013.8339999999998</v>
      </c>
    </row>
    <row r="500" spans="1:25" x14ac:dyDescent="0.35">
      <c r="A500" s="8">
        <v>500</v>
      </c>
      <c r="B500" s="1"/>
      <c r="C500" s="1"/>
      <c r="D500" s="1"/>
      <c r="E500" s="1"/>
      <c r="F500" s="1"/>
      <c r="G500" s="1"/>
      <c r="H500" s="1"/>
      <c r="I500" s="1" t="s">
        <v>438</v>
      </c>
      <c r="J500" s="12">
        <v>1623.9</v>
      </c>
      <c r="K500" s="12">
        <v>0</v>
      </c>
      <c r="L500" s="12">
        <v>11250</v>
      </c>
      <c r="M500" s="12">
        <v>11250</v>
      </c>
      <c r="N500" s="12">
        <v>11250</v>
      </c>
      <c r="O500" s="12">
        <v>0</v>
      </c>
      <c r="P500" s="12">
        <v>391.8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/>
      <c r="W500" s="22"/>
      <c r="Y500" s="9">
        <f t="shared" si="64"/>
        <v>4903.1400000000003</v>
      </c>
    </row>
    <row r="501" spans="1:25" ht="15" thickBot="1" x14ac:dyDescent="0.4">
      <c r="A501" s="8">
        <v>501</v>
      </c>
      <c r="B501" s="1"/>
      <c r="C501" s="1"/>
      <c r="D501" s="1"/>
      <c r="E501" s="1"/>
      <c r="F501" s="1"/>
      <c r="G501" s="1"/>
      <c r="H501" s="1"/>
      <c r="I501" s="1" t="s">
        <v>439</v>
      </c>
      <c r="J501" s="12">
        <v>0</v>
      </c>
      <c r="K501" s="12">
        <v>21240</v>
      </c>
      <c r="L501" s="12">
        <v>0</v>
      </c>
      <c r="M501" s="12">
        <v>8400</v>
      </c>
      <c r="N501" s="12">
        <v>0</v>
      </c>
      <c r="O501" s="12">
        <v>45000</v>
      </c>
      <c r="P501" s="12">
        <v>0</v>
      </c>
      <c r="Q501" s="12">
        <v>30000</v>
      </c>
      <c r="R501" s="12">
        <v>0</v>
      </c>
      <c r="S501" s="12">
        <v>12000</v>
      </c>
      <c r="T501" s="12">
        <v>0</v>
      </c>
      <c r="U501" s="12">
        <v>3333.35</v>
      </c>
      <c r="V501" s="12">
        <v>8000</v>
      </c>
      <c r="W501" s="22">
        <v>8000</v>
      </c>
      <c r="Y501" s="9">
        <f t="shared" si="64"/>
        <v>0</v>
      </c>
    </row>
    <row r="502" spans="1:25" ht="15" thickBot="1" x14ac:dyDescent="0.4">
      <c r="A502" s="8">
        <v>502</v>
      </c>
      <c r="B502" s="1"/>
      <c r="C502" s="1"/>
      <c r="D502" s="1"/>
      <c r="E502" s="1"/>
      <c r="F502" s="1"/>
      <c r="G502" s="1"/>
      <c r="H502" s="1" t="s">
        <v>440</v>
      </c>
      <c r="I502" s="1"/>
      <c r="J502" s="16">
        <f t="shared" ref="J502:U502" si="70">ROUND(SUM(J496:J501),5)</f>
        <v>2011.5</v>
      </c>
      <c r="K502" s="16">
        <f t="shared" si="70"/>
        <v>21240</v>
      </c>
      <c r="L502" s="16">
        <f t="shared" si="70"/>
        <v>28431.66</v>
      </c>
      <c r="M502" s="16">
        <f t="shared" si="70"/>
        <v>53400</v>
      </c>
      <c r="N502" s="16">
        <f t="shared" si="70"/>
        <v>24786.52</v>
      </c>
      <c r="O502" s="16">
        <f t="shared" si="70"/>
        <v>45000</v>
      </c>
      <c r="P502" s="16">
        <f t="shared" si="70"/>
        <v>1147.6099999999999</v>
      </c>
      <c r="Q502" s="16">
        <f t="shared" si="70"/>
        <v>30000</v>
      </c>
      <c r="R502" s="16">
        <f t="shared" si="70"/>
        <v>624.14</v>
      </c>
      <c r="S502" s="16">
        <f t="shared" si="70"/>
        <v>12000</v>
      </c>
      <c r="T502" s="16">
        <f t="shared" si="70"/>
        <v>0</v>
      </c>
      <c r="U502" s="16">
        <f t="shared" si="70"/>
        <v>3333.35</v>
      </c>
      <c r="V502" s="16">
        <f>ROUND(SUM(V491:V501),5)</f>
        <v>8000</v>
      </c>
      <c r="W502" s="26">
        <f>ROUND(SUM(W491:W501),5)</f>
        <v>8000</v>
      </c>
      <c r="Y502" s="9">
        <f t="shared" si="64"/>
        <v>11400.286</v>
      </c>
    </row>
    <row r="503" spans="1:25" x14ac:dyDescent="0.35">
      <c r="A503" s="8">
        <v>503</v>
      </c>
      <c r="B503" s="1"/>
      <c r="C503" s="1"/>
      <c r="D503" s="1"/>
      <c r="E503" s="1"/>
      <c r="F503" s="1"/>
      <c r="G503" s="1" t="s">
        <v>441</v>
      </c>
      <c r="H503" s="1"/>
      <c r="I503" s="1"/>
      <c r="J503" s="12">
        <f>ROUND(SUM(J484:J487)+J495+J502,5)</f>
        <v>52015.74</v>
      </c>
      <c r="K503" s="12">
        <f t="shared" ref="K503:V503" si="71">ROUND(SUM(K484:K487)+K495+K502,5)</f>
        <v>86840</v>
      </c>
      <c r="L503" s="12">
        <f t="shared" si="71"/>
        <v>41090.65</v>
      </c>
      <c r="M503" s="12">
        <f t="shared" si="71"/>
        <v>93400</v>
      </c>
      <c r="N503" s="12">
        <f t="shared" si="71"/>
        <v>45154.53</v>
      </c>
      <c r="O503" s="12">
        <f t="shared" si="71"/>
        <v>85000</v>
      </c>
      <c r="P503" s="12">
        <f t="shared" si="71"/>
        <v>4529.6899999999996</v>
      </c>
      <c r="Q503" s="12">
        <f t="shared" si="71"/>
        <v>70000</v>
      </c>
      <c r="R503" s="12">
        <f t="shared" si="71"/>
        <v>624.14</v>
      </c>
      <c r="S503" s="12">
        <f t="shared" si="71"/>
        <v>34000</v>
      </c>
      <c r="T503" s="12">
        <f t="shared" si="71"/>
        <v>0</v>
      </c>
      <c r="U503" s="12">
        <f t="shared" si="71"/>
        <v>7500</v>
      </c>
      <c r="V503" s="12">
        <f t="shared" si="71"/>
        <v>18000</v>
      </c>
      <c r="W503" s="12">
        <f>ROUND(SUM(W484:W487)+W495+W502,5)</f>
        <v>18000</v>
      </c>
      <c r="Y503" s="9">
        <f t="shared" si="64"/>
        <v>28682.95</v>
      </c>
    </row>
    <row r="504" spans="1:25" x14ac:dyDescent="0.35">
      <c r="A504" s="8">
        <v>504</v>
      </c>
      <c r="B504" s="1"/>
      <c r="C504" s="1"/>
      <c r="D504" s="1"/>
      <c r="E504" s="1"/>
      <c r="F504" s="1"/>
      <c r="G504" s="1" t="s">
        <v>442</v>
      </c>
      <c r="H504" s="1"/>
      <c r="I504" s="1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21"/>
      <c r="Y504" s="9"/>
    </row>
    <row r="505" spans="1:25" x14ac:dyDescent="0.35">
      <c r="A505" s="8">
        <v>505</v>
      </c>
      <c r="B505" s="1"/>
      <c r="C505" s="1"/>
      <c r="D505" s="1"/>
      <c r="E505" s="1"/>
      <c r="F505" s="1"/>
      <c r="G505" s="1"/>
      <c r="H505" s="1" t="s">
        <v>443</v>
      </c>
      <c r="I505" s="1"/>
      <c r="J505" s="12">
        <v>429.59</v>
      </c>
      <c r="K505" s="12">
        <v>13275</v>
      </c>
      <c r="L505" s="12">
        <v>4402.12</v>
      </c>
      <c r="M505" s="12">
        <v>7500</v>
      </c>
      <c r="N505" s="12">
        <v>4619.3999999999996</v>
      </c>
      <c r="O505" s="12">
        <v>7500</v>
      </c>
      <c r="P505" s="12">
        <v>2239.7600000000002</v>
      </c>
      <c r="Q505" s="12">
        <v>7500</v>
      </c>
      <c r="R505" s="12">
        <v>2252.94</v>
      </c>
      <c r="S505" s="12">
        <v>4500</v>
      </c>
      <c r="T505" s="12">
        <v>0</v>
      </c>
      <c r="U505" s="12">
        <v>2083.35</v>
      </c>
      <c r="V505" s="12">
        <v>5000</v>
      </c>
      <c r="W505" s="22">
        <v>5000</v>
      </c>
      <c r="Y505" s="9">
        <f t="shared" si="64"/>
        <v>2788.7620000000002</v>
      </c>
    </row>
    <row r="506" spans="1:25" x14ac:dyDescent="0.35">
      <c r="A506" s="8">
        <v>506</v>
      </c>
      <c r="B506" s="1"/>
      <c r="C506" s="1"/>
      <c r="D506" s="1"/>
      <c r="E506" s="1"/>
      <c r="F506" s="1"/>
      <c r="G506" s="1"/>
      <c r="H506" s="1" t="s">
        <v>444</v>
      </c>
      <c r="I506" s="1"/>
      <c r="J506" s="12">
        <v>572.61</v>
      </c>
      <c r="K506" s="12">
        <v>0</v>
      </c>
      <c r="L506" s="12">
        <v>8</v>
      </c>
      <c r="M506" s="12">
        <v>0</v>
      </c>
      <c r="N506" s="12">
        <v>2523.36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22">
        <v>0</v>
      </c>
      <c r="Y506" s="9">
        <f t="shared" si="64"/>
        <v>620.7940000000001</v>
      </c>
    </row>
    <row r="507" spans="1:25" x14ac:dyDescent="0.35">
      <c r="A507" s="8">
        <v>507</v>
      </c>
      <c r="B507" s="1"/>
      <c r="C507" s="1"/>
      <c r="D507" s="1"/>
      <c r="E507" s="1"/>
      <c r="F507" s="1"/>
      <c r="G507" s="1"/>
      <c r="H507" s="1" t="s">
        <v>445</v>
      </c>
      <c r="I507" s="1"/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2892.55</v>
      </c>
      <c r="S507" s="12">
        <v>0</v>
      </c>
      <c r="T507" s="12">
        <v>0</v>
      </c>
      <c r="U507" s="12">
        <v>2083.35</v>
      </c>
      <c r="V507" s="12">
        <v>5000</v>
      </c>
      <c r="W507" s="22">
        <v>5000</v>
      </c>
      <c r="Y507" s="9">
        <f t="shared" si="64"/>
        <v>578.51</v>
      </c>
    </row>
    <row r="508" spans="1:25" x14ac:dyDescent="0.35">
      <c r="A508" s="8">
        <v>508</v>
      </c>
      <c r="B508" s="1"/>
      <c r="C508" s="1"/>
      <c r="D508" s="1"/>
      <c r="E508" s="1"/>
      <c r="F508" s="1"/>
      <c r="G508" s="1"/>
      <c r="H508" s="1" t="s">
        <v>446</v>
      </c>
      <c r="I508" s="1"/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4934.3</v>
      </c>
      <c r="S508" s="12">
        <v>0</v>
      </c>
      <c r="T508" s="12">
        <v>0</v>
      </c>
      <c r="U508" s="12">
        <v>4166.6499999999996</v>
      </c>
      <c r="V508" s="12">
        <v>10000</v>
      </c>
      <c r="W508" s="22">
        <v>10000</v>
      </c>
      <c r="Y508" s="9">
        <f t="shared" si="64"/>
        <v>986.86</v>
      </c>
    </row>
    <row r="509" spans="1:25" x14ac:dyDescent="0.35">
      <c r="A509" s="8">
        <v>509</v>
      </c>
      <c r="B509" s="1"/>
      <c r="C509" s="1"/>
      <c r="D509" s="1"/>
      <c r="E509" s="1"/>
      <c r="F509" s="1"/>
      <c r="G509" s="1"/>
      <c r="H509" s="1" t="s">
        <v>447</v>
      </c>
      <c r="I509" s="1"/>
      <c r="J509" s="12">
        <v>32056.61</v>
      </c>
      <c r="K509" s="12">
        <v>25492.5</v>
      </c>
      <c r="L509" s="12">
        <v>24051.31</v>
      </c>
      <c r="M509" s="12">
        <v>18000</v>
      </c>
      <c r="N509" s="12">
        <v>17315.95</v>
      </c>
      <c r="O509" s="12">
        <v>18000</v>
      </c>
      <c r="P509" s="12">
        <v>8318.67</v>
      </c>
      <c r="Q509" s="12">
        <v>18000</v>
      </c>
      <c r="R509" s="12">
        <v>20654.62</v>
      </c>
      <c r="S509" s="12">
        <v>18000</v>
      </c>
      <c r="T509" s="12">
        <v>0</v>
      </c>
      <c r="U509" s="12">
        <v>7500</v>
      </c>
      <c r="V509" s="12">
        <v>18000</v>
      </c>
      <c r="W509" s="53">
        <v>18000</v>
      </c>
      <c r="Y509" s="9">
        <f t="shared" si="64"/>
        <v>20479.431999999997</v>
      </c>
    </row>
    <row r="510" spans="1:25" x14ac:dyDescent="0.35">
      <c r="A510" s="8">
        <v>510</v>
      </c>
      <c r="B510" s="1"/>
      <c r="C510" s="1"/>
      <c r="D510" s="1"/>
      <c r="E510" s="1"/>
      <c r="F510" s="1"/>
      <c r="G510" s="1"/>
      <c r="H510" s="1" t="s">
        <v>448</v>
      </c>
      <c r="I510" s="1"/>
      <c r="J510" s="12">
        <v>61593.98</v>
      </c>
      <c r="K510" s="12">
        <v>44550</v>
      </c>
      <c r="L510" s="12">
        <v>24790.47</v>
      </c>
      <c r="M510" s="12">
        <v>30000</v>
      </c>
      <c r="N510" s="12">
        <v>13639.64</v>
      </c>
      <c r="O510" s="12">
        <v>18000</v>
      </c>
      <c r="P510" s="12">
        <v>26833</v>
      </c>
      <c r="Q510" s="12">
        <v>18000</v>
      </c>
      <c r="R510" s="12">
        <v>8122.61</v>
      </c>
      <c r="S510" s="12">
        <v>18000</v>
      </c>
      <c r="T510" s="12">
        <v>3969.9</v>
      </c>
      <c r="U510" s="12">
        <v>7500</v>
      </c>
      <c r="V510" s="12">
        <v>18000</v>
      </c>
      <c r="W510" s="53">
        <v>30000</v>
      </c>
      <c r="Y510" s="9">
        <f t="shared" si="64"/>
        <v>26995.940000000002</v>
      </c>
    </row>
    <row r="511" spans="1:25" ht="15" thickBot="1" x14ac:dyDescent="0.4">
      <c r="A511" s="8">
        <v>511</v>
      </c>
      <c r="B511" s="1"/>
      <c r="C511" s="1"/>
      <c r="D511" s="1"/>
      <c r="E511" s="1"/>
      <c r="F511" s="1"/>
      <c r="G511" s="1"/>
      <c r="H511" s="1" t="s">
        <v>449</v>
      </c>
      <c r="I511" s="1"/>
      <c r="J511" s="13">
        <v>0</v>
      </c>
      <c r="K511" s="13">
        <v>0</v>
      </c>
      <c r="L511" s="13">
        <v>0</v>
      </c>
      <c r="M511" s="13">
        <v>0</v>
      </c>
      <c r="N511" s="13">
        <v>0</v>
      </c>
      <c r="O511" s="13">
        <v>0</v>
      </c>
      <c r="P511" s="13">
        <v>0</v>
      </c>
      <c r="Q511" s="13">
        <v>0</v>
      </c>
      <c r="R511" s="13">
        <v>0</v>
      </c>
      <c r="S511" s="13">
        <v>0</v>
      </c>
      <c r="T511" s="13">
        <v>127.96</v>
      </c>
      <c r="U511" s="13">
        <v>1250</v>
      </c>
      <c r="V511" s="13">
        <v>3000</v>
      </c>
      <c r="W511" s="23">
        <v>3000</v>
      </c>
      <c r="Y511" s="9">
        <f t="shared" si="64"/>
        <v>0</v>
      </c>
    </row>
    <row r="512" spans="1:25" x14ac:dyDescent="0.35">
      <c r="A512" s="8">
        <v>512</v>
      </c>
      <c r="B512" s="1"/>
      <c r="C512" s="1"/>
      <c r="D512" s="1"/>
      <c r="E512" s="1"/>
      <c r="F512" s="1"/>
      <c r="G512" s="1" t="s">
        <v>450</v>
      </c>
      <c r="H512" s="1"/>
      <c r="I512" s="1"/>
      <c r="J512" s="12">
        <f t="shared" ref="J512:U512" si="72">ROUND(SUM(J504:J511),5)</f>
        <v>94652.79</v>
      </c>
      <c r="K512" s="12">
        <f t="shared" si="72"/>
        <v>83317.5</v>
      </c>
      <c r="L512" s="12">
        <f t="shared" si="72"/>
        <v>53251.9</v>
      </c>
      <c r="M512" s="12">
        <f t="shared" si="72"/>
        <v>55500</v>
      </c>
      <c r="N512" s="12">
        <f t="shared" si="72"/>
        <v>38098.35</v>
      </c>
      <c r="O512" s="12">
        <f t="shared" si="72"/>
        <v>43500</v>
      </c>
      <c r="P512" s="12">
        <f t="shared" si="72"/>
        <v>37391.43</v>
      </c>
      <c r="Q512" s="12">
        <f t="shared" si="72"/>
        <v>43500</v>
      </c>
      <c r="R512" s="12">
        <f t="shared" si="72"/>
        <v>38857.019999999997</v>
      </c>
      <c r="S512" s="12">
        <f t="shared" si="72"/>
        <v>40500</v>
      </c>
      <c r="T512" s="12">
        <f t="shared" si="72"/>
        <v>4097.8599999999997</v>
      </c>
      <c r="U512" s="12">
        <f t="shared" si="72"/>
        <v>24583.35</v>
      </c>
      <c r="V512" s="12">
        <f t="shared" ref="V512:W512" si="73">ROUND(SUM(V504:V511),5)</f>
        <v>59000</v>
      </c>
      <c r="W512" s="21">
        <f t="shared" si="73"/>
        <v>71000</v>
      </c>
      <c r="Y512" s="9">
        <f t="shared" si="64"/>
        <v>52450.297999999995</v>
      </c>
    </row>
    <row r="513" spans="1:26" x14ac:dyDescent="0.35">
      <c r="A513" s="8">
        <v>513</v>
      </c>
      <c r="B513" s="1"/>
      <c r="C513" s="1"/>
      <c r="D513" s="1"/>
      <c r="E513" s="1"/>
      <c r="F513" s="1"/>
      <c r="G513" s="1" t="s">
        <v>451</v>
      </c>
      <c r="H513" s="1"/>
      <c r="I513" s="1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21"/>
      <c r="Y513" s="9"/>
    </row>
    <row r="514" spans="1:26" x14ac:dyDescent="0.35">
      <c r="A514" s="8">
        <v>514</v>
      </c>
      <c r="B514" s="1"/>
      <c r="C514" s="1"/>
      <c r="D514" s="1"/>
      <c r="E514" s="1"/>
      <c r="F514" s="1"/>
      <c r="G514" s="1"/>
      <c r="H514" s="1" t="s">
        <v>452</v>
      </c>
      <c r="I514" s="1"/>
      <c r="J514" s="12">
        <v>0</v>
      </c>
      <c r="K514" s="12">
        <v>4860</v>
      </c>
      <c r="L514" s="12">
        <v>137.03</v>
      </c>
      <c r="M514" s="12">
        <v>5000</v>
      </c>
      <c r="N514" s="12">
        <v>0</v>
      </c>
      <c r="O514" s="12">
        <v>5000</v>
      </c>
      <c r="P514" s="12">
        <v>1977.43</v>
      </c>
      <c r="Q514" s="12">
        <v>5000</v>
      </c>
      <c r="R514" s="12">
        <v>0</v>
      </c>
      <c r="S514" s="12">
        <v>5000</v>
      </c>
      <c r="T514" s="12">
        <v>0</v>
      </c>
      <c r="U514" s="12">
        <v>1666.65</v>
      </c>
      <c r="V514" s="12">
        <v>4000</v>
      </c>
      <c r="W514" s="54">
        <v>1000</v>
      </c>
      <c r="Y514" s="9">
        <f t="shared" si="64"/>
        <v>422.892</v>
      </c>
    </row>
    <row r="515" spans="1:26" x14ac:dyDescent="0.35">
      <c r="A515" s="8">
        <v>515</v>
      </c>
      <c r="B515" s="1"/>
      <c r="C515" s="1"/>
      <c r="D515" s="1"/>
      <c r="E515" s="1"/>
      <c r="F515" s="1"/>
      <c r="G515" s="1"/>
      <c r="H515" s="1" t="s">
        <v>453</v>
      </c>
      <c r="I515" s="1"/>
      <c r="J515" s="12">
        <v>8705.2000000000007</v>
      </c>
      <c r="K515" s="12">
        <v>17077.5</v>
      </c>
      <c r="L515" s="12">
        <v>8278.84</v>
      </c>
      <c r="M515" s="12">
        <v>15000</v>
      </c>
      <c r="N515" s="12">
        <v>9749.98</v>
      </c>
      <c r="O515" s="12">
        <v>15000</v>
      </c>
      <c r="P515" s="12">
        <v>9984.09</v>
      </c>
      <c r="Q515" s="12">
        <v>15000</v>
      </c>
      <c r="R515" s="12">
        <v>2715.05</v>
      </c>
      <c r="S515" s="12">
        <v>10000</v>
      </c>
      <c r="T515" s="12">
        <v>0</v>
      </c>
      <c r="U515" s="12">
        <v>4166.6499999999996</v>
      </c>
      <c r="V515" s="12">
        <v>10000</v>
      </c>
      <c r="W515" s="53">
        <v>5000</v>
      </c>
      <c r="Y515" s="9">
        <f t="shared" si="64"/>
        <v>7886.6320000000005</v>
      </c>
    </row>
    <row r="516" spans="1:26" x14ac:dyDescent="0.35">
      <c r="A516" s="8">
        <v>516</v>
      </c>
      <c r="B516" s="1"/>
      <c r="C516" s="1"/>
      <c r="D516" s="1"/>
      <c r="E516" s="1"/>
      <c r="F516" s="1"/>
      <c r="G516" s="1"/>
      <c r="H516" s="1" t="s">
        <v>633</v>
      </c>
      <c r="I516" s="1"/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1713.37</v>
      </c>
      <c r="Q516" s="12">
        <v>0</v>
      </c>
      <c r="R516" s="12">
        <v>117.46</v>
      </c>
      <c r="S516" s="12">
        <v>0</v>
      </c>
      <c r="T516" s="12">
        <v>0</v>
      </c>
      <c r="U516" s="12">
        <v>0</v>
      </c>
      <c r="V516" s="12">
        <v>0</v>
      </c>
      <c r="W516" s="22">
        <v>0</v>
      </c>
      <c r="Y516" s="9">
        <f t="shared" si="64"/>
        <v>366.166</v>
      </c>
    </row>
    <row r="517" spans="1:26" x14ac:dyDescent="0.35">
      <c r="A517" s="8">
        <v>517</v>
      </c>
      <c r="B517" s="1"/>
      <c r="C517" s="1"/>
      <c r="D517" s="1"/>
      <c r="E517" s="1"/>
      <c r="F517" s="1"/>
      <c r="G517" s="1"/>
      <c r="H517" s="1" t="s">
        <v>634</v>
      </c>
      <c r="I517" s="1"/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/>
      <c r="W517" s="22">
        <v>0</v>
      </c>
      <c r="Y517" s="9">
        <f t="shared" si="64"/>
        <v>0</v>
      </c>
    </row>
    <row r="518" spans="1:26" x14ac:dyDescent="0.35">
      <c r="A518" s="8">
        <v>518</v>
      </c>
      <c r="B518" s="1"/>
      <c r="C518" s="1"/>
      <c r="D518" s="1"/>
      <c r="E518" s="1"/>
      <c r="F518" s="1"/>
      <c r="G518" s="1"/>
      <c r="H518" s="1" t="s">
        <v>454</v>
      </c>
      <c r="I518" s="1"/>
      <c r="J518" s="12">
        <v>1013.21</v>
      </c>
      <c r="K518" s="12">
        <v>2250</v>
      </c>
      <c r="L518" s="12">
        <v>759.7</v>
      </c>
      <c r="M518" s="12">
        <v>2500</v>
      </c>
      <c r="N518" s="12">
        <v>360.8</v>
      </c>
      <c r="O518" s="12">
        <v>2500</v>
      </c>
      <c r="P518" s="12">
        <v>821.98</v>
      </c>
      <c r="Q518" s="12">
        <v>2500</v>
      </c>
      <c r="R518" s="12">
        <v>492.28</v>
      </c>
      <c r="S518" s="12">
        <v>1500</v>
      </c>
      <c r="T518" s="12">
        <v>619.04</v>
      </c>
      <c r="U518" s="12">
        <v>625</v>
      </c>
      <c r="V518" s="12">
        <v>1500</v>
      </c>
      <c r="W518" s="22">
        <v>1500</v>
      </c>
      <c r="Y518" s="9">
        <f t="shared" si="64"/>
        <v>689.59400000000005</v>
      </c>
    </row>
    <row r="519" spans="1:26" x14ac:dyDescent="0.35">
      <c r="A519" s="8">
        <v>519</v>
      </c>
      <c r="B519" s="17"/>
      <c r="C519" s="17"/>
      <c r="D519" s="17"/>
      <c r="E519" s="17"/>
      <c r="F519" s="17"/>
      <c r="G519" s="17"/>
      <c r="H519" s="17" t="s">
        <v>635</v>
      </c>
      <c r="I519" s="17"/>
      <c r="J519" s="14">
        <v>0</v>
      </c>
      <c r="K519" s="14">
        <v>5850</v>
      </c>
      <c r="L519" s="14">
        <v>0</v>
      </c>
      <c r="M519" s="14">
        <v>0</v>
      </c>
      <c r="N519" s="14">
        <v>0</v>
      </c>
      <c r="O519" s="14">
        <v>0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/>
      <c r="W519" s="22">
        <v>0</v>
      </c>
      <c r="Y519" s="9">
        <f t="shared" si="64"/>
        <v>0</v>
      </c>
    </row>
    <row r="520" spans="1:26" x14ac:dyDescent="0.35">
      <c r="A520" s="8">
        <v>520</v>
      </c>
      <c r="B520" s="17"/>
      <c r="C520" s="17"/>
      <c r="D520" s="17"/>
      <c r="E520" s="17"/>
      <c r="F520" s="17"/>
      <c r="G520" s="17"/>
      <c r="H520" s="17" t="s">
        <v>455</v>
      </c>
      <c r="I520" s="17"/>
      <c r="J520" s="14">
        <v>0</v>
      </c>
      <c r="K520" s="14">
        <v>5400</v>
      </c>
      <c r="L520" s="14">
        <v>250</v>
      </c>
      <c r="M520" s="14">
        <v>5000</v>
      </c>
      <c r="N520" s="14">
        <v>384.93</v>
      </c>
      <c r="O520" s="14">
        <v>5000</v>
      </c>
      <c r="P520" s="14">
        <v>0</v>
      </c>
      <c r="Q520" s="14">
        <v>5000</v>
      </c>
      <c r="R520" s="14">
        <v>0</v>
      </c>
      <c r="S520" s="14">
        <v>2700</v>
      </c>
      <c r="T520" s="14">
        <v>0</v>
      </c>
      <c r="U520" s="14">
        <v>0</v>
      </c>
      <c r="V520" s="14">
        <v>0</v>
      </c>
      <c r="W520" s="22">
        <v>0</v>
      </c>
      <c r="Y520" s="9">
        <f t="shared" si="64"/>
        <v>126.98600000000002</v>
      </c>
    </row>
    <row r="521" spans="1:26" ht="15" thickBot="1" x14ac:dyDescent="0.4">
      <c r="A521" s="8">
        <v>521</v>
      </c>
      <c r="B521" s="1"/>
      <c r="C521" s="1"/>
      <c r="D521" s="1"/>
      <c r="E521" s="1"/>
      <c r="F521" s="1"/>
      <c r="G521" s="1"/>
      <c r="H521" s="1" t="s">
        <v>639</v>
      </c>
      <c r="I521" s="1"/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3960</v>
      </c>
      <c r="U521" s="13">
        <v>0</v>
      </c>
      <c r="V521" s="13">
        <v>0</v>
      </c>
      <c r="W521" s="23">
        <v>0</v>
      </c>
      <c r="Y521" s="9"/>
      <c r="Z521" s="18" t="s">
        <v>640</v>
      </c>
    </row>
    <row r="522" spans="1:26" x14ac:dyDescent="0.35">
      <c r="A522" s="8">
        <v>522</v>
      </c>
      <c r="B522" s="1"/>
      <c r="C522" s="1"/>
      <c r="D522" s="1"/>
      <c r="E522" s="1"/>
      <c r="F522" s="1"/>
      <c r="G522" s="1" t="s">
        <v>456</v>
      </c>
      <c r="H522" s="1"/>
      <c r="I522" s="1"/>
      <c r="J522" s="12">
        <f>ROUND(SUM(J513:J521),5)</f>
        <v>9718.41</v>
      </c>
      <c r="K522" s="12">
        <f t="shared" ref="K522:U522" si="74">ROUND(SUM(K513:K521),5)</f>
        <v>35437.5</v>
      </c>
      <c r="L522" s="12">
        <f t="shared" si="74"/>
        <v>9425.57</v>
      </c>
      <c r="M522" s="12">
        <f t="shared" si="74"/>
        <v>27500</v>
      </c>
      <c r="N522" s="12">
        <f t="shared" si="74"/>
        <v>10495.71</v>
      </c>
      <c r="O522" s="12">
        <f t="shared" si="74"/>
        <v>27500</v>
      </c>
      <c r="P522" s="12">
        <f t="shared" si="74"/>
        <v>14496.87</v>
      </c>
      <c r="Q522" s="12">
        <f t="shared" si="74"/>
        <v>27500</v>
      </c>
      <c r="R522" s="12">
        <f t="shared" si="74"/>
        <v>3324.79</v>
      </c>
      <c r="S522" s="12">
        <f t="shared" si="74"/>
        <v>19200</v>
      </c>
      <c r="T522" s="12">
        <f t="shared" si="74"/>
        <v>4579.04</v>
      </c>
      <c r="U522" s="12">
        <f t="shared" si="74"/>
        <v>6458.3</v>
      </c>
      <c r="V522" s="12">
        <f>ROUND(SUM(V513:V521),5)</f>
        <v>15500</v>
      </c>
      <c r="W522" s="21">
        <f>ROUND(SUM(W513:W521),5)</f>
        <v>7500</v>
      </c>
      <c r="Y522" s="9">
        <f t="shared" si="64"/>
        <v>9492.27</v>
      </c>
    </row>
    <row r="523" spans="1:26" x14ac:dyDescent="0.35">
      <c r="A523" s="8">
        <v>523</v>
      </c>
      <c r="B523" s="17"/>
      <c r="C523" s="1"/>
      <c r="D523" s="1"/>
      <c r="E523" s="1"/>
      <c r="F523" s="1"/>
      <c r="G523" s="1" t="s">
        <v>457</v>
      </c>
      <c r="H523" s="1"/>
      <c r="I523" s="1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21"/>
      <c r="Y523" s="9"/>
    </row>
    <row r="524" spans="1:26" x14ac:dyDescent="0.35">
      <c r="A524" s="8">
        <v>524</v>
      </c>
      <c r="B524" s="17"/>
      <c r="C524" s="1"/>
      <c r="D524" s="1"/>
      <c r="E524" s="1"/>
      <c r="F524" s="1"/>
      <c r="G524" s="1"/>
      <c r="H524" s="1" t="s">
        <v>458</v>
      </c>
      <c r="I524" s="1"/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11059.37</v>
      </c>
      <c r="U524" s="12">
        <v>10000</v>
      </c>
      <c r="V524" s="12">
        <v>16000</v>
      </c>
      <c r="W524" s="22">
        <v>16000</v>
      </c>
      <c r="Y524" s="9"/>
      <c r="Z524" s="18" t="s">
        <v>640</v>
      </c>
    </row>
    <row r="525" spans="1:26" x14ac:dyDescent="0.35">
      <c r="A525" s="8">
        <v>525</v>
      </c>
      <c r="B525" s="1"/>
      <c r="C525" s="1"/>
      <c r="D525" s="1"/>
      <c r="E525" s="1"/>
      <c r="F525" s="1"/>
      <c r="G525" s="1"/>
      <c r="H525" s="1" t="s">
        <v>459</v>
      </c>
      <c r="I525" s="1"/>
      <c r="J525" s="12">
        <v>76844</v>
      </c>
      <c r="K525" s="12">
        <v>44325</v>
      </c>
      <c r="L525" s="12">
        <v>66619.77</v>
      </c>
      <c r="M525" s="12">
        <v>66000</v>
      </c>
      <c r="N525" s="12">
        <v>125927.32</v>
      </c>
      <c r="O525" s="12">
        <v>66000</v>
      </c>
      <c r="P525" s="12">
        <v>87275.56</v>
      </c>
      <c r="Q525" s="12">
        <v>68400</v>
      </c>
      <c r="R525" s="12">
        <v>77707.289999999994</v>
      </c>
      <c r="S525" s="12">
        <v>98000</v>
      </c>
      <c r="T525" s="12">
        <v>52983.199999999997</v>
      </c>
      <c r="U525" s="12">
        <v>60000</v>
      </c>
      <c r="V525" s="12">
        <v>60000</v>
      </c>
      <c r="W525" s="53">
        <f>60000</f>
        <v>60000</v>
      </c>
      <c r="Y525" s="9">
        <f t="shared" ref="Y525:Y587" si="75">AVERAGE(J525,L525,N525,P525,R525)</f>
        <v>86874.788</v>
      </c>
    </row>
    <row r="526" spans="1:26" x14ac:dyDescent="0.35">
      <c r="A526" s="8">
        <v>526</v>
      </c>
      <c r="B526" s="1"/>
      <c r="C526" s="1"/>
      <c r="D526" s="1"/>
      <c r="E526" s="1"/>
      <c r="F526" s="1"/>
      <c r="G526" s="1"/>
      <c r="H526" s="1" t="s">
        <v>460</v>
      </c>
      <c r="I526" s="1"/>
      <c r="J526" s="12">
        <v>15904.24</v>
      </c>
      <c r="K526" s="12">
        <v>12600</v>
      </c>
      <c r="L526" s="12">
        <v>19195.66</v>
      </c>
      <c r="M526" s="12">
        <v>16000</v>
      </c>
      <c r="N526" s="12">
        <v>5039.57</v>
      </c>
      <c r="O526" s="12">
        <v>16000</v>
      </c>
      <c r="P526" s="12">
        <v>1642</v>
      </c>
      <c r="Q526" s="12">
        <v>6000</v>
      </c>
      <c r="R526" s="12">
        <v>13669.66</v>
      </c>
      <c r="S526" s="12">
        <v>12000</v>
      </c>
      <c r="T526" s="12">
        <v>13349.82</v>
      </c>
      <c r="U526" s="12">
        <v>0</v>
      </c>
      <c r="V526" s="12">
        <v>10000</v>
      </c>
      <c r="W526" s="22">
        <v>10000</v>
      </c>
      <c r="Y526" s="9">
        <f t="shared" si="75"/>
        <v>11090.226000000001</v>
      </c>
    </row>
    <row r="527" spans="1:26" x14ac:dyDescent="0.35">
      <c r="A527" s="8">
        <v>527</v>
      </c>
      <c r="B527" s="17"/>
      <c r="C527" s="1"/>
      <c r="D527" s="1"/>
      <c r="E527" s="1"/>
      <c r="F527" s="1"/>
      <c r="G527" s="1"/>
      <c r="H527" s="1" t="s">
        <v>461</v>
      </c>
      <c r="I527" s="1"/>
      <c r="J527" s="12">
        <v>5929.52</v>
      </c>
      <c r="K527" s="12">
        <v>0</v>
      </c>
      <c r="L527" s="12">
        <v>3757.7</v>
      </c>
      <c r="M527" s="12">
        <v>0</v>
      </c>
      <c r="N527" s="12">
        <v>36244.57</v>
      </c>
      <c r="O527" s="12">
        <v>10000</v>
      </c>
      <c r="P527" s="12">
        <v>1280</v>
      </c>
      <c r="Q527" s="12">
        <v>12000</v>
      </c>
      <c r="R527" s="12">
        <v>951.92</v>
      </c>
      <c r="S527" s="12">
        <v>12000</v>
      </c>
      <c r="T527" s="12">
        <v>1483.45</v>
      </c>
      <c r="U527" s="12">
        <v>833.35</v>
      </c>
      <c r="V527" s="12">
        <v>2000</v>
      </c>
      <c r="W527" s="22">
        <v>2000</v>
      </c>
      <c r="Y527" s="9">
        <f t="shared" si="75"/>
        <v>9632.7420000000002</v>
      </c>
    </row>
    <row r="528" spans="1:26" x14ac:dyDescent="0.35">
      <c r="A528" s="8">
        <v>528</v>
      </c>
      <c r="B528" s="17"/>
      <c r="C528" s="1"/>
      <c r="D528" s="1"/>
      <c r="E528" s="1"/>
      <c r="F528" s="1"/>
      <c r="G528" s="1"/>
      <c r="H528" s="1" t="s">
        <v>462</v>
      </c>
      <c r="I528" s="1"/>
      <c r="J528" s="12">
        <v>5520.46</v>
      </c>
      <c r="K528" s="12">
        <v>5850</v>
      </c>
      <c r="L528" s="12">
        <v>352.99</v>
      </c>
      <c r="M528" s="12">
        <v>6500</v>
      </c>
      <c r="N528" s="12">
        <v>3260.2</v>
      </c>
      <c r="O528" s="12">
        <v>6500</v>
      </c>
      <c r="P528" s="12">
        <v>1796.18</v>
      </c>
      <c r="Q528" s="12">
        <v>6500</v>
      </c>
      <c r="R528" s="12">
        <v>0</v>
      </c>
      <c r="S528" s="12">
        <v>3500</v>
      </c>
      <c r="T528" s="12">
        <v>2536.04</v>
      </c>
      <c r="U528" s="12">
        <v>2916.65</v>
      </c>
      <c r="V528" s="12">
        <v>7000</v>
      </c>
      <c r="W528" s="22">
        <v>7000</v>
      </c>
      <c r="Y528" s="9">
        <f t="shared" si="75"/>
        <v>2185.9659999999999</v>
      </c>
    </row>
    <row r="529" spans="1:26" x14ac:dyDescent="0.35">
      <c r="A529" s="8">
        <v>529</v>
      </c>
      <c r="B529" s="1"/>
      <c r="C529" s="1"/>
      <c r="D529" s="1"/>
      <c r="E529" s="1"/>
      <c r="F529" s="1"/>
      <c r="G529" s="1"/>
      <c r="H529" s="1" t="s">
        <v>463</v>
      </c>
      <c r="I529" s="1"/>
      <c r="J529" s="12">
        <v>65574.61</v>
      </c>
      <c r="K529" s="12">
        <v>62248.5</v>
      </c>
      <c r="L529" s="12">
        <v>69501</v>
      </c>
      <c r="M529" s="12">
        <v>67000</v>
      </c>
      <c r="N529" s="12">
        <v>102162.12</v>
      </c>
      <c r="O529" s="12">
        <v>67000</v>
      </c>
      <c r="P529" s="12">
        <v>94697.68</v>
      </c>
      <c r="Q529" s="12">
        <v>72000</v>
      </c>
      <c r="R529" s="12">
        <v>70884.55</v>
      </c>
      <c r="S529" s="12">
        <v>72000</v>
      </c>
      <c r="T529" s="12">
        <v>0</v>
      </c>
      <c r="U529" s="12">
        <v>0</v>
      </c>
      <c r="V529" s="12">
        <v>85000</v>
      </c>
      <c r="W529" s="22">
        <f>85000+16000</f>
        <v>101000</v>
      </c>
      <c r="Y529" s="9">
        <f t="shared" si="75"/>
        <v>80563.991999999998</v>
      </c>
    </row>
    <row r="530" spans="1:26" x14ac:dyDescent="0.35">
      <c r="A530" s="8">
        <v>530</v>
      </c>
      <c r="B530" s="1"/>
      <c r="C530" s="1"/>
      <c r="D530" s="1"/>
      <c r="E530" s="1"/>
      <c r="F530" s="1"/>
      <c r="G530" s="1"/>
      <c r="H530" s="1" t="s">
        <v>464</v>
      </c>
      <c r="I530" s="1"/>
      <c r="J530" s="12">
        <v>8215.11</v>
      </c>
      <c r="K530" s="12">
        <v>9000</v>
      </c>
      <c r="L530" s="12">
        <v>3426.25</v>
      </c>
      <c r="M530" s="12">
        <v>9000</v>
      </c>
      <c r="N530" s="12">
        <v>4525.2</v>
      </c>
      <c r="O530" s="12">
        <v>9000</v>
      </c>
      <c r="P530" s="12">
        <v>26667.3</v>
      </c>
      <c r="Q530" s="12">
        <v>6000</v>
      </c>
      <c r="R530" s="12">
        <v>12098.51</v>
      </c>
      <c r="S530" s="12">
        <v>21000</v>
      </c>
      <c r="T530" s="12">
        <v>3057.72</v>
      </c>
      <c r="U530" s="12">
        <v>4166.6499999999996</v>
      </c>
      <c r="V530" s="12">
        <v>10000</v>
      </c>
      <c r="W530" s="22">
        <v>10000</v>
      </c>
      <c r="Y530" s="9">
        <f t="shared" si="75"/>
        <v>10986.474</v>
      </c>
    </row>
    <row r="531" spans="1:26" ht="15" thickBot="1" x14ac:dyDescent="0.4">
      <c r="A531" s="8">
        <v>531</v>
      </c>
      <c r="B531" s="17"/>
      <c r="C531" s="1"/>
      <c r="D531" s="1"/>
      <c r="E531" s="1"/>
      <c r="F531" s="1"/>
      <c r="G531" s="1"/>
      <c r="H531" s="1" t="s">
        <v>465</v>
      </c>
      <c r="I531" s="1"/>
      <c r="J531" s="13">
        <v>0</v>
      </c>
      <c r="K531" s="13">
        <v>0</v>
      </c>
      <c r="L531" s="13">
        <v>0</v>
      </c>
      <c r="M531" s="13">
        <v>0</v>
      </c>
      <c r="N531" s="13">
        <v>0</v>
      </c>
      <c r="O531" s="13">
        <v>0</v>
      </c>
      <c r="P531" s="13">
        <v>4854.99</v>
      </c>
      <c r="Q531" s="13">
        <v>0</v>
      </c>
      <c r="R531" s="13">
        <v>0</v>
      </c>
      <c r="S531" s="13">
        <v>0</v>
      </c>
      <c r="T531" s="13">
        <v>0</v>
      </c>
      <c r="U531" s="13">
        <v>5000</v>
      </c>
      <c r="V531" s="13">
        <v>12000</v>
      </c>
      <c r="W531" s="55">
        <v>5000</v>
      </c>
      <c r="Y531" s="9">
        <f t="shared" si="75"/>
        <v>970.99799999999993</v>
      </c>
    </row>
    <row r="532" spans="1:26" ht="15.5" thickTop="1" thickBot="1" x14ac:dyDescent="0.4">
      <c r="A532" s="30">
        <v>532</v>
      </c>
      <c r="B532" s="31"/>
      <c r="C532" s="31"/>
      <c r="D532" s="31"/>
      <c r="E532" s="31"/>
      <c r="F532" s="31"/>
      <c r="G532" s="31" t="s">
        <v>466</v>
      </c>
      <c r="H532" s="31"/>
      <c r="I532" s="31"/>
      <c r="J532" s="32">
        <f t="shared" ref="J532:U532" si="76">ROUND(SUM(J523:J531),5)</f>
        <v>177987.94</v>
      </c>
      <c r="K532" s="32">
        <f t="shared" si="76"/>
        <v>134023.5</v>
      </c>
      <c r="L532" s="32">
        <f t="shared" si="76"/>
        <v>162853.37</v>
      </c>
      <c r="M532" s="32">
        <f t="shared" si="76"/>
        <v>164500</v>
      </c>
      <c r="N532" s="32">
        <f t="shared" si="76"/>
        <v>277158.98</v>
      </c>
      <c r="O532" s="32">
        <f t="shared" si="76"/>
        <v>174500</v>
      </c>
      <c r="P532" s="32">
        <f t="shared" si="76"/>
        <v>218213.71</v>
      </c>
      <c r="Q532" s="32">
        <f t="shared" si="76"/>
        <v>170900</v>
      </c>
      <c r="R532" s="32">
        <f t="shared" si="76"/>
        <v>175311.93</v>
      </c>
      <c r="S532" s="32">
        <f t="shared" si="76"/>
        <v>218500</v>
      </c>
      <c r="T532" s="32">
        <f t="shared" si="76"/>
        <v>84469.6</v>
      </c>
      <c r="U532" s="32">
        <f t="shared" si="76"/>
        <v>82916.649999999994</v>
      </c>
      <c r="V532" s="32">
        <f t="shared" ref="V532:W532" si="77">ROUND(SUM(V523:V531),5)</f>
        <v>202000</v>
      </c>
      <c r="W532" s="33">
        <f t="shared" si="77"/>
        <v>211000</v>
      </c>
      <c r="Y532" s="9">
        <f t="shared" si="75"/>
        <v>202305.18599999999</v>
      </c>
    </row>
    <row r="533" spans="1:26" ht="15" thickTop="1" x14ac:dyDescent="0.35">
      <c r="A533" s="8">
        <v>533</v>
      </c>
      <c r="B533" s="1"/>
      <c r="C533" s="1"/>
      <c r="D533" s="1"/>
      <c r="E533" s="1"/>
      <c r="F533" s="1"/>
      <c r="G533" s="1" t="s">
        <v>467</v>
      </c>
      <c r="H533" s="1"/>
      <c r="I533" s="1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21"/>
      <c r="Y533" s="9"/>
    </row>
    <row r="534" spans="1:26" x14ac:dyDescent="0.35">
      <c r="A534" s="8">
        <v>534</v>
      </c>
      <c r="B534" s="1"/>
      <c r="C534" s="1"/>
      <c r="D534" s="1"/>
      <c r="E534" s="1"/>
      <c r="F534" s="1"/>
      <c r="G534" s="1"/>
      <c r="H534" s="1" t="s">
        <v>468</v>
      </c>
      <c r="I534" s="1"/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1232.9100000000001</v>
      </c>
      <c r="U534" s="12">
        <v>3000</v>
      </c>
      <c r="V534" s="12">
        <v>3000</v>
      </c>
      <c r="W534" s="22">
        <v>3000</v>
      </c>
      <c r="Y534" s="9"/>
      <c r="Z534" s="18" t="s">
        <v>640</v>
      </c>
    </row>
    <row r="535" spans="1:26" x14ac:dyDescent="0.35">
      <c r="A535" s="8">
        <v>535</v>
      </c>
      <c r="B535" s="17"/>
      <c r="C535" s="1"/>
      <c r="D535" s="1"/>
      <c r="E535" s="1"/>
      <c r="F535" s="1"/>
      <c r="G535" s="1"/>
      <c r="H535" s="1" t="s">
        <v>469</v>
      </c>
      <c r="I535" s="1"/>
      <c r="J535" s="12">
        <v>15396.52</v>
      </c>
      <c r="K535" s="12">
        <v>7222.5</v>
      </c>
      <c r="L535" s="12">
        <v>2886.3</v>
      </c>
      <c r="M535" s="12">
        <v>15500</v>
      </c>
      <c r="N535" s="12">
        <v>8741.52</v>
      </c>
      <c r="O535" s="12">
        <v>15500</v>
      </c>
      <c r="P535" s="12">
        <v>6603.29</v>
      </c>
      <c r="Q535" s="12">
        <v>10500</v>
      </c>
      <c r="R535" s="12">
        <v>5869.82</v>
      </c>
      <c r="S535" s="12">
        <v>10500</v>
      </c>
      <c r="T535" s="12">
        <v>8082.24</v>
      </c>
      <c r="U535" s="12">
        <v>3000</v>
      </c>
      <c r="V535" s="12">
        <v>3000</v>
      </c>
      <c r="W535" s="53">
        <v>6000</v>
      </c>
      <c r="Y535" s="9">
        <f t="shared" si="75"/>
        <v>7899.49</v>
      </c>
    </row>
    <row r="536" spans="1:26" x14ac:dyDescent="0.35">
      <c r="A536" s="8">
        <v>536</v>
      </c>
      <c r="B536" s="17"/>
      <c r="C536" s="1"/>
      <c r="D536" s="1"/>
      <c r="E536" s="1"/>
      <c r="F536" s="1"/>
      <c r="G536" s="1"/>
      <c r="H536" s="1" t="s">
        <v>470</v>
      </c>
      <c r="I536" s="1"/>
      <c r="J536" s="12">
        <v>18649</v>
      </c>
      <c r="K536" s="12">
        <v>10530</v>
      </c>
      <c r="L536" s="12">
        <v>39209.06</v>
      </c>
      <c r="M536" s="12">
        <v>15500</v>
      </c>
      <c r="N536" s="12">
        <v>36928.089999999997</v>
      </c>
      <c r="O536" s="12">
        <v>25500</v>
      </c>
      <c r="P536" s="12">
        <v>42426.91</v>
      </c>
      <c r="Q536" s="12">
        <v>30000</v>
      </c>
      <c r="R536" s="12">
        <v>29050.1</v>
      </c>
      <c r="S536" s="12">
        <v>28000</v>
      </c>
      <c r="T536" s="12">
        <v>8003.44</v>
      </c>
      <c r="U536" s="12">
        <v>13125</v>
      </c>
      <c r="V536" s="12">
        <v>31500</v>
      </c>
      <c r="W536" s="53">
        <v>35000</v>
      </c>
      <c r="Y536" s="9">
        <f t="shared" si="75"/>
        <v>33252.631999999998</v>
      </c>
    </row>
    <row r="537" spans="1:26" x14ac:dyDescent="0.35">
      <c r="A537" s="8">
        <v>537</v>
      </c>
      <c r="B537" s="1"/>
      <c r="C537" s="1"/>
      <c r="D537" s="1"/>
      <c r="E537" s="1"/>
      <c r="F537" s="1"/>
      <c r="G537" s="1"/>
      <c r="H537" s="1" t="s">
        <v>471</v>
      </c>
      <c r="I537" s="1"/>
      <c r="J537" s="12">
        <v>5723.08</v>
      </c>
      <c r="K537" s="12">
        <v>7020</v>
      </c>
      <c r="L537" s="12">
        <v>2281.17</v>
      </c>
      <c r="M537" s="12">
        <v>12000</v>
      </c>
      <c r="N537" s="12">
        <v>3766.41</v>
      </c>
      <c r="O537" s="12">
        <v>12000</v>
      </c>
      <c r="P537" s="12">
        <v>1714.95</v>
      </c>
      <c r="Q537" s="12">
        <v>6000</v>
      </c>
      <c r="R537" s="12">
        <v>544.05999999999995</v>
      </c>
      <c r="S537" s="12">
        <v>4000</v>
      </c>
      <c r="T537" s="12">
        <v>1094.99</v>
      </c>
      <c r="U537" s="12">
        <v>1041.6500000000001</v>
      </c>
      <c r="V537" s="12">
        <v>2500</v>
      </c>
      <c r="W537" s="53">
        <v>5000</v>
      </c>
      <c r="X537" s="12"/>
      <c r="Y537" s="9">
        <f t="shared" si="75"/>
        <v>2805.9340000000002</v>
      </c>
    </row>
    <row r="538" spans="1:26" x14ac:dyDescent="0.35">
      <c r="A538" s="8">
        <v>538</v>
      </c>
      <c r="B538" s="1"/>
      <c r="C538" s="1"/>
      <c r="D538" s="1"/>
      <c r="E538" s="1"/>
      <c r="F538" s="1"/>
      <c r="G538" s="1"/>
      <c r="H538" s="1" t="s">
        <v>472</v>
      </c>
      <c r="I538" s="1"/>
      <c r="J538" s="12">
        <v>31508.67</v>
      </c>
      <c r="K538" s="12">
        <v>13500</v>
      </c>
      <c r="L538" s="12">
        <v>15073.28</v>
      </c>
      <c r="M538" s="12">
        <v>20000</v>
      </c>
      <c r="N538" s="12">
        <v>47687.58</v>
      </c>
      <c r="O538" s="12">
        <v>20000</v>
      </c>
      <c r="P538" s="12">
        <v>13711.39</v>
      </c>
      <c r="Q538" s="12">
        <v>20000</v>
      </c>
      <c r="R538" s="12">
        <v>11338.73</v>
      </c>
      <c r="S538" s="12">
        <v>37500</v>
      </c>
      <c r="T538" s="12">
        <v>1015.68</v>
      </c>
      <c r="U538" s="12">
        <v>10416.65</v>
      </c>
      <c r="V538" s="12">
        <v>25000</v>
      </c>
      <c r="W538" s="53">
        <v>20000</v>
      </c>
      <c r="Y538" s="9">
        <f t="shared" si="75"/>
        <v>23863.93</v>
      </c>
    </row>
    <row r="539" spans="1:26" x14ac:dyDescent="0.35">
      <c r="A539" s="8">
        <v>539</v>
      </c>
      <c r="B539" s="17"/>
      <c r="C539" s="1"/>
      <c r="D539" s="1"/>
      <c r="E539" s="1"/>
      <c r="F539" s="1"/>
      <c r="G539" s="1"/>
      <c r="H539" s="1" t="s">
        <v>473</v>
      </c>
      <c r="I539" s="1"/>
      <c r="J539" s="12">
        <v>25901.63</v>
      </c>
      <c r="K539" s="12">
        <v>7560</v>
      </c>
      <c r="L539" s="12">
        <v>27876.53</v>
      </c>
      <c r="M539" s="12">
        <v>22000</v>
      </c>
      <c r="N539" s="12">
        <v>7343.09</v>
      </c>
      <c r="O539" s="12">
        <v>22400</v>
      </c>
      <c r="P539" s="12">
        <v>21306</v>
      </c>
      <c r="Q539" s="12">
        <v>25000</v>
      </c>
      <c r="R539" s="12">
        <v>7842.37</v>
      </c>
      <c r="S539" s="12">
        <v>20000</v>
      </c>
      <c r="T539" s="12">
        <v>218.11</v>
      </c>
      <c r="U539" s="12">
        <v>4166.6499999999996</v>
      </c>
      <c r="V539" s="12">
        <v>10000</v>
      </c>
      <c r="W539" s="53">
        <v>2500</v>
      </c>
      <c r="X539" s="12"/>
      <c r="Y539" s="9">
        <f t="shared" si="75"/>
        <v>18053.923999999999</v>
      </c>
    </row>
    <row r="540" spans="1:26" ht="15" thickBot="1" x14ac:dyDescent="0.4">
      <c r="A540" s="8">
        <v>540</v>
      </c>
      <c r="B540" s="17"/>
      <c r="C540" s="1"/>
      <c r="D540" s="1"/>
      <c r="E540" s="1"/>
      <c r="F540" s="1"/>
      <c r="G540" s="1"/>
      <c r="H540" s="1" t="s">
        <v>474</v>
      </c>
      <c r="I540" s="1"/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10926.24</v>
      </c>
      <c r="Q540" s="12">
        <v>0</v>
      </c>
      <c r="R540" s="12">
        <v>0</v>
      </c>
      <c r="S540" s="12">
        <v>0</v>
      </c>
      <c r="T540" s="12">
        <v>0</v>
      </c>
      <c r="U540" s="12">
        <v>4900</v>
      </c>
      <c r="V540" s="12">
        <v>15000</v>
      </c>
      <c r="W540" s="53">
        <v>5000</v>
      </c>
      <c r="Y540" s="9">
        <f t="shared" si="75"/>
        <v>2185.248</v>
      </c>
    </row>
    <row r="541" spans="1:26" ht="15.5" thickTop="1" thickBot="1" x14ac:dyDescent="0.4">
      <c r="A541" s="30">
        <v>541</v>
      </c>
      <c r="B541" s="31"/>
      <c r="C541" s="31"/>
      <c r="D541" s="31"/>
      <c r="E541" s="31"/>
      <c r="F541" s="31"/>
      <c r="G541" s="31" t="s">
        <v>475</v>
      </c>
      <c r="H541" s="31"/>
      <c r="I541" s="31"/>
      <c r="J541" s="32">
        <f t="shared" ref="J541:W541" si="78">ROUND(SUM(J533:J540),5)</f>
        <v>97178.9</v>
      </c>
      <c r="K541" s="32">
        <f t="shared" si="78"/>
        <v>45832.5</v>
      </c>
      <c r="L541" s="32">
        <f t="shared" si="78"/>
        <v>87326.34</v>
      </c>
      <c r="M541" s="32">
        <f t="shared" si="78"/>
        <v>85000</v>
      </c>
      <c r="N541" s="32">
        <f t="shared" si="78"/>
        <v>104466.69</v>
      </c>
      <c r="O541" s="32">
        <f t="shared" si="78"/>
        <v>95400</v>
      </c>
      <c r="P541" s="32">
        <f t="shared" si="78"/>
        <v>96688.78</v>
      </c>
      <c r="Q541" s="32">
        <f t="shared" si="78"/>
        <v>91500</v>
      </c>
      <c r="R541" s="32">
        <f t="shared" si="78"/>
        <v>54645.08</v>
      </c>
      <c r="S541" s="32">
        <f t="shared" si="78"/>
        <v>100000</v>
      </c>
      <c r="T541" s="32">
        <f t="shared" si="78"/>
        <v>19647.37</v>
      </c>
      <c r="U541" s="32">
        <f t="shared" si="78"/>
        <v>39649.949999999997</v>
      </c>
      <c r="V541" s="32">
        <f t="shared" si="78"/>
        <v>90000</v>
      </c>
      <c r="W541" s="33">
        <f t="shared" si="78"/>
        <v>76500</v>
      </c>
      <c r="Y541" s="9">
        <f t="shared" si="75"/>
        <v>88061.157999999996</v>
      </c>
    </row>
    <row r="542" spans="1:26" ht="15.5" thickTop="1" thickBot="1" x14ac:dyDescent="0.4">
      <c r="A542" s="30">
        <v>542</v>
      </c>
      <c r="B542" s="31"/>
      <c r="C542" s="31"/>
      <c r="D542" s="31"/>
      <c r="E542" s="31"/>
      <c r="F542" s="31" t="s">
        <v>476</v>
      </c>
      <c r="G542" s="31"/>
      <c r="H542" s="31"/>
      <c r="I542" s="31"/>
      <c r="J542" s="32">
        <f t="shared" ref="J542:W542" si="79">ROUND(J469+J483+J503+J512+J522+J532+J541,5)</f>
        <v>473378.09</v>
      </c>
      <c r="K542" s="32">
        <f t="shared" si="79"/>
        <v>439451</v>
      </c>
      <c r="L542" s="32">
        <f t="shared" si="79"/>
        <v>399736.27</v>
      </c>
      <c r="M542" s="32">
        <f t="shared" si="79"/>
        <v>475900</v>
      </c>
      <c r="N542" s="32">
        <f t="shared" si="79"/>
        <v>509952.67</v>
      </c>
      <c r="O542" s="32">
        <f t="shared" si="79"/>
        <v>475900</v>
      </c>
      <c r="P542" s="32">
        <f t="shared" si="79"/>
        <v>399099.24</v>
      </c>
      <c r="Q542" s="32">
        <f t="shared" si="79"/>
        <v>453400</v>
      </c>
      <c r="R542" s="32">
        <f t="shared" si="79"/>
        <v>301877.8</v>
      </c>
      <c r="S542" s="32">
        <f t="shared" si="79"/>
        <v>462200</v>
      </c>
      <c r="T542" s="32">
        <f t="shared" si="79"/>
        <v>122755.48</v>
      </c>
      <c r="U542" s="32">
        <f t="shared" si="79"/>
        <v>181941.75</v>
      </c>
      <c r="V542" s="32">
        <f t="shared" si="79"/>
        <v>434500</v>
      </c>
      <c r="W542" s="33">
        <f t="shared" si="79"/>
        <v>434000</v>
      </c>
      <c r="Y542" s="9">
        <f t="shared" si="75"/>
        <v>416808.81400000001</v>
      </c>
    </row>
    <row r="543" spans="1:26" ht="15" thickTop="1" x14ac:dyDescent="0.35">
      <c r="A543" s="8">
        <v>543</v>
      </c>
      <c r="B543" s="17"/>
      <c r="C543" s="1"/>
      <c r="D543" s="1"/>
      <c r="E543" s="1"/>
      <c r="F543" s="1" t="s">
        <v>477</v>
      </c>
      <c r="G543" s="1"/>
      <c r="H543" s="1"/>
      <c r="I543" s="1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21"/>
      <c r="Y543" s="9"/>
    </row>
    <row r="544" spans="1:26" x14ac:dyDescent="0.35">
      <c r="A544" s="8">
        <v>544</v>
      </c>
      <c r="B544" s="17"/>
      <c r="C544" s="1"/>
      <c r="D544" s="1"/>
      <c r="E544" s="1"/>
      <c r="F544" s="1"/>
      <c r="G544" s="1" t="s">
        <v>478</v>
      </c>
      <c r="H544" s="1"/>
      <c r="I544" s="1"/>
      <c r="J544" s="12">
        <v>16117.96</v>
      </c>
      <c r="K544" s="12">
        <v>18000</v>
      </c>
      <c r="L544" s="12">
        <v>14439.5</v>
      </c>
      <c r="M544" s="12">
        <v>25000</v>
      </c>
      <c r="N544" s="12">
        <v>16386.650000000001</v>
      </c>
      <c r="O544" s="12">
        <v>18000</v>
      </c>
      <c r="P544" s="12">
        <v>32083.29</v>
      </c>
      <c r="Q544" s="12">
        <v>25000</v>
      </c>
      <c r="R544" s="12">
        <v>25010.37</v>
      </c>
      <c r="S544" s="12">
        <v>35000</v>
      </c>
      <c r="T544" s="12">
        <v>6249.99</v>
      </c>
      <c r="U544" s="12">
        <v>10416.65</v>
      </c>
      <c r="V544" s="12">
        <v>25000</v>
      </c>
      <c r="W544" s="37">
        <v>0</v>
      </c>
      <c r="Y544" s="9">
        <f t="shared" si="75"/>
        <v>20807.553999999996</v>
      </c>
    </row>
    <row r="545" spans="1:25" x14ac:dyDescent="0.35">
      <c r="A545" s="8">
        <v>545</v>
      </c>
      <c r="B545" s="1"/>
      <c r="C545" s="1"/>
      <c r="D545" s="1"/>
      <c r="E545" s="1"/>
      <c r="F545" s="1"/>
      <c r="G545" s="1" t="s">
        <v>479</v>
      </c>
      <c r="H545" s="1"/>
      <c r="I545" s="1"/>
      <c r="J545" s="12">
        <v>2716.15</v>
      </c>
      <c r="K545" s="12">
        <v>4800</v>
      </c>
      <c r="L545" s="12">
        <v>4090.5</v>
      </c>
      <c r="M545" s="12">
        <v>3600</v>
      </c>
      <c r="N545" s="12">
        <v>3616.43</v>
      </c>
      <c r="O545" s="12">
        <v>3600</v>
      </c>
      <c r="P545" s="12">
        <v>3203.79</v>
      </c>
      <c r="Q545" s="12">
        <v>3600</v>
      </c>
      <c r="R545" s="12">
        <v>3058.96</v>
      </c>
      <c r="S545" s="12">
        <v>4000</v>
      </c>
      <c r="T545" s="12">
        <v>459.4</v>
      </c>
      <c r="U545" s="12">
        <v>1666.65</v>
      </c>
      <c r="V545" s="12">
        <v>4000</v>
      </c>
      <c r="W545" s="21">
        <v>3500</v>
      </c>
      <c r="Y545" s="9">
        <f t="shared" si="75"/>
        <v>3337.1659999999997</v>
      </c>
    </row>
    <row r="546" spans="1:25" x14ac:dyDescent="0.35">
      <c r="A546" s="8">
        <v>546</v>
      </c>
      <c r="B546" s="1"/>
      <c r="C546" s="1"/>
      <c r="D546" s="1"/>
      <c r="E546" s="1"/>
      <c r="F546" s="1"/>
      <c r="G546" s="1" t="s">
        <v>480</v>
      </c>
      <c r="H546" s="1"/>
      <c r="I546" s="1"/>
      <c r="J546" s="12">
        <v>2352.9</v>
      </c>
      <c r="K546" s="12">
        <v>2500</v>
      </c>
      <c r="L546" s="12">
        <v>2509.6999999999998</v>
      </c>
      <c r="M546" s="12">
        <v>2500</v>
      </c>
      <c r="N546" s="12">
        <v>2370.65</v>
      </c>
      <c r="O546" s="12">
        <v>2500</v>
      </c>
      <c r="P546" s="12">
        <v>2243.5700000000002</v>
      </c>
      <c r="Q546" s="12">
        <v>2500</v>
      </c>
      <c r="R546" s="12">
        <v>4152.5</v>
      </c>
      <c r="S546" s="12">
        <v>2500</v>
      </c>
      <c r="T546" s="12">
        <v>2342.67</v>
      </c>
      <c r="U546" s="12">
        <v>0</v>
      </c>
      <c r="V546" s="12">
        <v>2500</v>
      </c>
      <c r="W546" s="21">
        <v>4300</v>
      </c>
      <c r="Y546" s="9">
        <f t="shared" si="75"/>
        <v>2725.864</v>
      </c>
    </row>
    <row r="547" spans="1:25" x14ac:dyDescent="0.35">
      <c r="A547" s="8">
        <v>547</v>
      </c>
      <c r="B547" s="17"/>
      <c r="C547" s="1"/>
      <c r="D547" s="1"/>
      <c r="E547" s="1"/>
      <c r="F547" s="1"/>
      <c r="G547" s="1" t="s">
        <v>481</v>
      </c>
      <c r="H547" s="1"/>
      <c r="I547" s="1"/>
      <c r="J547" s="12">
        <v>0</v>
      </c>
      <c r="K547" s="12">
        <v>0</v>
      </c>
      <c r="L547" s="12">
        <v>0</v>
      </c>
      <c r="M547" s="12">
        <v>0</v>
      </c>
      <c r="N547" s="12">
        <v>400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21">
        <v>0</v>
      </c>
      <c r="Y547" s="9">
        <f t="shared" si="75"/>
        <v>80</v>
      </c>
    </row>
    <row r="548" spans="1:25" x14ac:dyDescent="0.35">
      <c r="A548" s="8">
        <v>548</v>
      </c>
      <c r="B548" s="17"/>
      <c r="C548" s="1"/>
      <c r="D548" s="1"/>
      <c r="E548" s="1"/>
      <c r="F548" s="1"/>
      <c r="G548" s="1" t="s">
        <v>482</v>
      </c>
      <c r="H548" s="1"/>
      <c r="I548" s="1"/>
      <c r="J548" s="12">
        <v>10002.4</v>
      </c>
      <c r="K548" s="12">
        <v>2000</v>
      </c>
      <c r="L548" s="12">
        <v>-1759.96</v>
      </c>
      <c r="M548" s="12">
        <v>2000</v>
      </c>
      <c r="N548" s="12">
        <v>-547.48</v>
      </c>
      <c r="O548" s="12">
        <v>2000</v>
      </c>
      <c r="P548" s="12">
        <v>5970.36</v>
      </c>
      <c r="Q548" s="12">
        <v>2000</v>
      </c>
      <c r="R548" s="12">
        <v>-4912.63</v>
      </c>
      <c r="S548" s="12">
        <v>3400</v>
      </c>
      <c r="T548" s="12">
        <v>-1121.9000000000001</v>
      </c>
      <c r="U548" s="12">
        <v>1000</v>
      </c>
      <c r="V548" s="12">
        <v>4000</v>
      </c>
      <c r="W548" s="37">
        <v>2000</v>
      </c>
      <c r="Y548" s="9">
        <f t="shared" si="75"/>
        <v>1750.5379999999998</v>
      </c>
    </row>
    <row r="549" spans="1:25" x14ac:dyDescent="0.35">
      <c r="A549" s="8">
        <v>549</v>
      </c>
      <c r="B549" s="1"/>
      <c r="C549" s="1"/>
      <c r="D549" s="1"/>
      <c r="E549" s="1"/>
      <c r="F549" s="1"/>
      <c r="G549" s="1" t="s">
        <v>483</v>
      </c>
      <c r="H549" s="1"/>
      <c r="I549" s="1"/>
      <c r="J549" s="12">
        <v>125165.48</v>
      </c>
      <c r="K549" s="12">
        <v>117500</v>
      </c>
      <c r="L549" s="12">
        <v>125572.94</v>
      </c>
      <c r="M549" s="12">
        <v>129000</v>
      </c>
      <c r="N549" s="12">
        <v>114484.16</v>
      </c>
      <c r="O549" s="12">
        <v>130000</v>
      </c>
      <c r="P549" s="12">
        <v>113441.83</v>
      </c>
      <c r="Q549" s="12">
        <v>130000</v>
      </c>
      <c r="R549" s="12">
        <v>117210.27</v>
      </c>
      <c r="S549" s="12">
        <v>125000</v>
      </c>
      <c r="T549" s="12">
        <v>55055.77</v>
      </c>
      <c r="U549" s="12">
        <v>50000</v>
      </c>
      <c r="V549" s="12">
        <v>116000</v>
      </c>
      <c r="W549" s="21">
        <v>117000</v>
      </c>
      <c r="Y549" s="9">
        <f t="shared" si="75"/>
        <v>119174.93599999999</v>
      </c>
    </row>
    <row r="550" spans="1:25" x14ac:dyDescent="0.35">
      <c r="A550" s="8">
        <v>550</v>
      </c>
      <c r="B550" s="1"/>
      <c r="C550" s="1"/>
      <c r="D550" s="1"/>
      <c r="E550" s="1"/>
      <c r="F550" s="1"/>
      <c r="G550" s="1" t="s">
        <v>636</v>
      </c>
      <c r="H550" s="1"/>
      <c r="I550" s="1"/>
      <c r="J550" s="12">
        <v>0</v>
      </c>
      <c r="K550" s="12">
        <v>8400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/>
      <c r="W550" s="21">
        <v>0</v>
      </c>
      <c r="Y550" s="9">
        <f t="shared" si="75"/>
        <v>0</v>
      </c>
    </row>
    <row r="551" spans="1:25" x14ac:dyDescent="0.35">
      <c r="A551" s="8">
        <v>551</v>
      </c>
      <c r="B551" s="17"/>
      <c r="C551" s="1"/>
      <c r="D551" s="1"/>
      <c r="E551" s="1"/>
      <c r="F551" s="1"/>
      <c r="G551" s="1" t="s">
        <v>484</v>
      </c>
      <c r="H551" s="1"/>
      <c r="I551" s="1"/>
      <c r="J551" s="12">
        <v>8400</v>
      </c>
      <c r="K551" s="12">
        <v>8400</v>
      </c>
      <c r="L551" s="12">
        <v>8924.41</v>
      </c>
      <c r="M551" s="12">
        <v>8400</v>
      </c>
      <c r="N551" s="12">
        <v>12000</v>
      </c>
      <c r="O551" s="12">
        <v>12000</v>
      </c>
      <c r="P551" s="12">
        <v>12000</v>
      </c>
      <c r="Q551" s="12">
        <v>12000</v>
      </c>
      <c r="R551" s="12">
        <v>25494.66</v>
      </c>
      <c r="S551" s="12">
        <v>12000</v>
      </c>
      <c r="T551" s="12">
        <v>-353.58</v>
      </c>
      <c r="U551" s="12">
        <v>5000</v>
      </c>
      <c r="V551" s="12">
        <v>12000</v>
      </c>
      <c r="W551" s="21">
        <v>0</v>
      </c>
      <c r="Y551" s="9">
        <f t="shared" si="75"/>
        <v>13363.814000000002</v>
      </c>
    </row>
    <row r="552" spans="1:25" x14ac:dyDescent="0.35">
      <c r="A552" s="8">
        <v>552</v>
      </c>
      <c r="B552" s="17"/>
      <c r="C552" s="1"/>
      <c r="D552" s="1"/>
      <c r="E552" s="1"/>
      <c r="F552" s="1"/>
      <c r="G552" s="1" t="s">
        <v>485</v>
      </c>
      <c r="H552" s="1"/>
      <c r="I552" s="1"/>
      <c r="J552" s="12">
        <v>1500</v>
      </c>
      <c r="K552" s="12">
        <v>6000</v>
      </c>
      <c r="L552" s="12">
        <v>5421.5</v>
      </c>
      <c r="M552" s="12">
        <v>6000</v>
      </c>
      <c r="N552" s="12">
        <v>1648</v>
      </c>
      <c r="O552" s="12">
        <v>6000</v>
      </c>
      <c r="P552" s="12">
        <v>4510.29</v>
      </c>
      <c r="Q552" s="12">
        <v>6000</v>
      </c>
      <c r="R552" s="12">
        <v>5198</v>
      </c>
      <c r="S552" s="12">
        <v>6000</v>
      </c>
      <c r="T552" s="12">
        <v>2250</v>
      </c>
      <c r="U552" s="12">
        <v>2500</v>
      </c>
      <c r="V552" s="12">
        <v>6000</v>
      </c>
      <c r="W552" s="21">
        <v>6000</v>
      </c>
      <c r="Y552" s="9">
        <f t="shared" si="75"/>
        <v>3655.558</v>
      </c>
    </row>
    <row r="553" spans="1:25" x14ac:dyDescent="0.35">
      <c r="A553" s="8">
        <v>553</v>
      </c>
      <c r="B553" s="1"/>
      <c r="C553" s="1"/>
      <c r="D553" s="1"/>
      <c r="E553" s="1"/>
      <c r="F553" s="1"/>
      <c r="G553" s="1" t="s">
        <v>486</v>
      </c>
      <c r="H553" s="1"/>
      <c r="I553" s="1"/>
      <c r="J553" s="12">
        <v>3540</v>
      </c>
      <c r="K553" s="12">
        <v>1860</v>
      </c>
      <c r="L553" s="12">
        <v>3540</v>
      </c>
      <c r="M553" s="12">
        <v>3540</v>
      </c>
      <c r="N553" s="12">
        <v>3540</v>
      </c>
      <c r="O553" s="12">
        <v>3540</v>
      </c>
      <c r="P553" s="12">
        <v>4960.33</v>
      </c>
      <c r="Q553" s="12">
        <v>3540</v>
      </c>
      <c r="R553" s="12">
        <v>4860</v>
      </c>
      <c r="S553" s="12">
        <v>5103</v>
      </c>
      <c r="T553" s="12">
        <v>2025</v>
      </c>
      <c r="U553" s="12">
        <v>2125</v>
      </c>
      <c r="V553" s="12">
        <v>5100</v>
      </c>
      <c r="W553" s="21">
        <v>4860</v>
      </c>
      <c r="Y553" s="9">
        <f t="shared" si="75"/>
        <v>4088.0660000000003</v>
      </c>
    </row>
    <row r="554" spans="1:25" x14ac:dyDescent="0.35">
      <c r="A554" s="8">
        <v>554</v>
      </c>
      <c r="B554" s="1"/>
      <c r="C554" s="1"/>
      <c r="D554" s="1"/>
      <c r="E554" s="1"/>
      <c r="F554" s="1"/>
      <c r="G554" s="1" t="s">
        <v>487</v>
      </c>
      <c r="H554" s="1"/>
      <c r="I554" s="1"/>
      <c r="J554" s="12">
        <v>141071.26</v>
      </c>
      <c r="K554" s="12">
        <v>184608</v>
      </c>
      <c r="L554" s="12">
        <v>139779.54999999999</v>
      </c>
      <c r="M554" s="12">
        <v>148000</v>
      </c>
      <c r="N554" s="12">
        <v>139540.9</v>
      </c>
      <c r="O554" s="12">
        <v>163480</v>
      </c>
      <c r="P554" s="12">
        <v>137668.82</v>
      </c>
      <c r="Q554" s="12">
        <v>170520</v>
      </c>
      <c r="R554" s="12">
        <v>146412.79999999999</v>
      </c>
      <c r="S554" s="12">
        <v>170255.72</v>
      </c>
      <c r="T554" s="12">
        <v>64845.46</v>
      </c>
      <c r="U554" s="12">
        <v>61369.75</v>
      </c>
      <c r="V554" s="12">
        <v>147287.4</v>
      </c>
      <c r="W554" s="21">
        <v>140113.76</v>
      </c>
      <c r="Y554" s="9">
        <f t="shared" si="75"/>
        <v>140894.66600000003</v>
      </c>
    </row>
    <row r="555" spans="1:25" x14ac:dyDescent="0.35">
      <c r="A555" s="8">
        <v>555</v>
      </c>
      <c r="B555" s="17"/>
      <c r="C555" s="1"/>
      <c r="D555" s="1"/>
      <c r="E555" s="1"/>
      <c r="F555" s="1"/>
      <c r="G555" s="1" t="s">
        <v>488</v>
      </c>
      <c r="H555" s="1"/>
      <c r="I555" s="1"/>
      <c r="J555" s="12">
        <v>8718.2999999999993</v>
      </c>
      <c r="K555" s="12">
        <v>9235</v>
      </c>
      <c r="L555" s="12">
        <v>6380.06</v>
      </c>
      <c r="M555" s="12">
        <v>9235</v>
      </c>
      <c r="N555" s="12">
        <v>6509.68</v>
      </c>
      <c r="O555" s="12">
        <v>6500</v>
      </c>
      <c r="P555" s="12">
        <v>5977.8</v>
      </c>
      <c r="Q555" s="12">
        <v>6500</v>
      </c>
      <c r="R555" s="12">
        <v>8004.41</v>
      </c>
      <c r="S555" s="12">
        <v>6935</v>
      </c>
      <c r="T555" s="12">
        <v>2495.31</v>
      </c>
      <c r="U555" s="12">
        <v>2514.6</v>
      </c>
      <c r="V555" s="12">
        <v>6035</v>
      </c>
      <c r="W555" s="21">
        <v>4516</v>
      </c>
      <c r="Y555" s="9">
        <f t="shared" si="75"/>
        <v>7118.05</v>
      </c>
    </row>
    <row r="556" spans="1:25" x14ac:dyDescent="0.35">
      <c r="A556" s="8">
        <v>556</v>
      </c>
      <c r="B556" s="17"/>
      <c r="C556" s="1"/>
      <c r="D556" s="1"/>
      <c r="E556" s="1"/>
      <c r="F556" s="1"/>
      <c r="G556" s="1" t="s">
        <v>489</v>
      </c>
      <c r="H556" s="1"/>
      <c r="I556" s="1"/>
      <c r="J556" s="12">
        <v>7136</v>
      </c>
      <c r="K556" s="12">
        <v>8400</v>
      </c>
      <c r="L556" s="12">
        <v>4608</v>
      </c>
      <c r="M556" s="12">
        <v>8400</v>
      </c>
      <c r="N556" s="12">
        <v>4608</v>
      </c>
      <c r="O556" s="12">
        <v>4700</v>
      </c>
      <c r="P556" s="12">
        <v>4608</v>
      </c>
      <c r="Q556" s="12">
        <v>4700</v>
      </c>
      <c r="R556" s="12">
        <v>4608</v>
      </c>
      <c r="S556" s="12">
        <v>4700</v>
      </c>
      <c r="T556" s="12">
        <v>1920</v>
      </c>
      <c r="U556" s="12">
        <v>1958.35</v>
      </c>
      <c r="V556" s="12">
        <v>4700</v>
      </c>
      <c r="W556" s="21">
        <v>4700</v>
      </c>
      <c r="Y556" s="9">
        <f t="shared" si="75"/>
        <v>5113.6000000000004</v>
      </c>
    </row>
    <row r="557" spans="1:25" x14ac:dyDescent="0.35">
      <c r="A557" s="8">
        <v>557</v>
      </c>
      <c r="B557" s="1"/>
      <c r="C557" s="1"/>
      <c r="D557" s="1"/>
      <c r="E557" s="1"/>
      <c r="F557" s="1"/>
      <c r="G557" s="1" t="s">
        <v>490</v>
      </c>
      <c r="H557" s="1"/>
      <c r="I557" s="1"/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40000</v>
      </c>
      <c r="U557" s="12">
        <v>0</v>
      </c>
      <c r="V557" s="12">
        <v>0</v>
      </c>
      <c r="W557" s="56">
        <v>0</v>
      </c>
      <c r="Y557" s="9">
        <f t="shared" si="75"/>
        <v>0</v>
      </c>
    </row>
    <row r="558" spans="1:25" x14ac:dyDescent="0.35">
      <c r="A558" s="8">
        <v>558</v>
      </c>
      <c r="B558" s="1"/>
      <c r="C558" s="1"/>
      <c r="D558" s="1"/>
      <c r="E558" s="1"/>
      <c r="F558" s="1"/>
      <c r="G558" s="1" t="s">
        <v>491</v>
      </c>
      <c r="H558" s="1"/>
      <c r="I558" s="1"/>
      <c r="J558" s="12">
        <v>10937.82</v>
      </c>
      <c r="K558" s="12">
        <v>12771.66</v>
      </c>
      <c r="L558" s="12">
        <v>10288.48</v>
      </c>
      <c r="M558" s="12">
        <v>10950</v>
      </c>
      <c r="N558" s="12">
        <v>10082.02</v>
      </c>
      <c r="O558" s="12">
        <v>10760</v>
      </c>
      <c r="P558" s="12">
        <v>10174.36</v>
      </c>
      <c r="Q558" s="12">
        <v>10803</v>
      </c>
      <c r="R558" s="12">
        <v>10241.61</v>
      </c>
      <c r="S558" s="12">
        <v>10700</v>
      </c>
      <c r="T558" s="12">
        <v>4333.3999999999996</v>
      </c>
      <c r="U558" s="12">
        <v>4451.25</v>
      </c>
      <c r="V558" s="12">
        <v>10683</v>
      </c>
      <c r="W558" s="21">
        <v>11266</v>
      </c>
      <c r="Y558" s="9">
        <f t="shared" si="75"/>
        <v>10344.858</v>
      </c>
    </row>
    <row r="559" spans="1:25" x14ac:dyDescent="0.35">
      <c r="A559" s="8">
        <v>559</v>
      </c>
      <c r="B559" s="17"/>
      <c r="C559" s="1"/>
      <c r="D559" s="1"/>
      <c r="E559" s="1"/>
      <c r="F559" s="1"/>
      <c r="G559" s="1" t="s">
        <v>492</v>
      </c>
      <c r="H559" s="1"/>
      <c r="I559" s="1"/>
      <c r="J559" s="12">
        <v>10937.98</v>
      </c>
      <c r="K559" s="12">
        <v>12771.66</v>
      </c>
      <c r="L559" s="12">
        <v>10288.51</v>
      </c>
      <c r="M559" s="12">
        <v>10950</v>
      </c>
      <c r="N559" s="12">
        <v>10082.02</v>
      </c>
      <c r="O559" s="12">
        <v>10760</v>
      </c>
      <c r="P559" s="12">
        <v>10174.36</v>
      </c>
      <c r="Q559" s="12">
        <v>10803</v>
      </c>
      <c r="R559" s="12">
        <v>10241.61</v>
      </c>
      <c r="S559" s="12">
        <v>10700</v>
      </c>
      <c r="T559" s="12">
        <v>4333.3999999999996</v>
      </c>
      <c r="U559" s="12">
        <v>4451.25</v>
      </c>
      <c r="V559" s="12">
        <v>10683</v>
      </c>
      <c r="W559" s="21">
        <v>11266</v>
      </c>
      <c r="Y559" s="9">
        <f t="shared" si="75"/>
        <v>10344.895999999999</v>
      </c>
    </row>
    <row r="560" spans="1:25" x14ac:dyDescent="0.35">
      <c r="A560" s="8">
        <v>560</v>
      </c>
      <c r="B560" s="17"/>
      <c r="C560" s="1"/>
      <c r="D560" s="1"/>
      <c r="E560" s="1"/>
      <c r="F560" s="1"/>
      <c r="G560" s="1" t="s">
        <v>493</v>
      </c>
      <c r="H560" s="1"/>
      <c r="I560" s="1"/>
      <c r="J560" s="12">
        <v>5214.32</v>
      </c>
      <c r="K560" s="12">
        <v>3850</v>
      </c>
      <c r="L560" s="12">
        <v>5294.1</v>
      </c>
      <c r="M560" s="12">
        <v>5500</v>
      </c>
      <c r="N560" s="12">
        <v>4942.5</v>
      </c>
      <c r="O560" s="12">
        <v>5500</v>
      </c>
      <c r="P560" s="12">
        <v>4715.08</v>
      </c>
      <c r="Q560" s="12">
        <v>3850</v>
      </c>
      <c r="R560" s="12">
        <v>4587.66</v>
      </c>
      <c r="S560" s="12">
        <v>3478</v>
      </c>
      <c r="T560" s="12">
        <v>1827.5</v>
      </c>
      <c r="U560" s="12">
        <v>1604.15</v>
      </c>
      <c r="V560" s="12">
        <v>3850</v>
      </c>
      <c r="W560" s="21">
        <v>4817</v>
      </c>
      <c r="Y560" s="9">
        <f t="shared" si="75"/>
        <v>4950.732</v>
      </c>
    </row>
    <row r="561" spans="1:25" x14ac:dyDescent="0.35">
      <c r="A561" s="8">
        <v>561</v>
      </c>
      <c r="B561" s="1"/>
      <c r="C561" s="1"/>
      <c r="D561" s="1"/>
      <c r="E561" s="1"/>
      <c r="F561" s="1"/>
      <c r="G561" s="1" t="s">
        <v>637</v>
      </c>
      <c r="H561" s="1"/>
      <c r="I561" s="1"/>
      <c r="J561" s="12">
        <v>0</v>
      </c>
      <c r="K561" s="12">
        <v>600</v>
      </c>
      <c r="L561" s="12">
        <v>0</v>
      </c>
      <c r="M561" s="12">
        <v>600</v>
      </c>
      <c r="N561" s="12">
        <v>0</v>
      </c>
      <c r="O561" s="12">
        <v>600</v>
      </c>
      <c r="P561" s="12">
        <v>0</v>
      </c>
      <c r="Q561" s="12">
        <v>600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21">
        <v>0</v>
      </c>
      <c r="Y561" s="9">
        <f t="shared" si="75"/>
        <v>0</v>
      </c>
    </row>
    <row r="562" spans="1:25" x14ac:dyDescent="0.35">
      <c r="A562" s="8">
        <v>562</v>
      </c>
      <c r="B562" s="1"/>
      <c r="C562" s="1"/>
      <c r="D562" s="1"/>
      <c r="E562" s="1"/>
      <c r="F562" s="1"/>
      <c r="G562" s="1" t="s">
        <v>494</v>
      </c>
      <c r="H562" s="1"/>
      <c r="I562" s="1"/>
      <c r="J562" s="12">
        <v>2674.6</v>
      </c>
      <c r="K562" s="12">
        <v>15000</v>
      </c>
      <c r="L562" s="12">
        <v>2850</v>
      </c>
      <c r="M562" s="12">
        <v>0</v>
      </c>
      <c r="N562" s="12">
        <v>0</v>
      </c>
      <c r="O562" s="12">
        <v>0</v>
      </c>
      <c r="P562" s="12">
        <v>4539.97</v>
      </c>
      <c r="Q562" s="12">
        <v>0</v>
      </c>
      <c r="R562" s="12">
        <v>17722.560000000001</v>
      </c>
      <c r="S562" s="12">
        <v>40000</v>
      </c>
      <c r="T562" s="12">
        <v>687.73</v>
      </c>
      <c r="U562" s="12">
        <v>2083.35</v>
      </c>
      <c r="V562" s="12">
        <v>5000</v>
      </c>
      <c r="W562" s="56">
        <v>5000</v>
      </c>
      <c r="Y562" s="9">
        <f t="shared" si="75"/>
        <v>5557.4260000000004</v>
      </c>
    </row>
    <row r="563" spans="1:25" x14ac:dyDescent="0.35">
      <c r="A563" s="8">
        <v>563</v>
      </c>
      <c r="B563" s="17"/>
      <c r="C563" s="1"/>
      <c r="D563" s="1"/>
      <c r="E563" s="1"/>
      <c r="F563" s="1"/>
      <c r="G563" s="1" t="s">
        <v>638</v>
      </c>
      <c r="H563" s="1"/>
      <c r="I563" s="1"/>
      <c r="J563" s="12">
        <v>0</v>
      </c>
      <c r="K563" s="12">
        <v>0</v>
      </c>
      <c r="L563" s="12">
        <v>1275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/>
      <c r="W563" s="9">
        <v>0</v>
      </c>
      <c r="Y563" s="9">
        <f t="shared" si="75"/>
        <v>255</v>
      </c>
    </row>
    <row r="564" spans="1:25" x14ac:dyDescent="0.35">
      <c r="A564" s="8">
        <v>564</v>
      </c>
      <c r="B564" s="17"/>
      <c r="C564" s="1"/>
      <c r="D564" s="1"/>
      <c r="E564" s="1"/>
      <c r="F564" s="1"/>
      <c r="G564" s="1" t="s">
        <v>495</v>
      </c>
      <c r="H564" s="1"/>
      <c r="I564" s="1"/>
      <c r="J564" s="12">
        <v>1629.5</v>
      </c>
      <c r="K564" s="12">
        <v>1560</v>
      </c>
      <c r="L564" s="12">
        <v>1095.0899999999999</v>
      </c>
      <c r="M564" s="12">
        <v>3200</v>
      </c>
      <c r="N564" s="12">
        <v>1021.42</v>
      </c>
      <c r="O564" s="12">
        <v>1640</v>
      </c>
      <c r="P564" s="12">
        <v>1639.21</v>
      </c>
      <c r="Q564" s="12">
        <v>1200</v>
      </c>
      <c r="R564" s="12">
        <v>1639.73</v>
      </c>
      <c r="S564" s="12">
        <v>1200</v>
      </c>
      <c r="T564" s="12">
        <v>266.48</v>
      </c>
      <c r="U564" s="12">
        <v>412.5</v>
      </c>
      <c r="V564" s="12">
        <v>1650</v>
      </c>
      <c r="W564" s="21">
        <v>1650</v>
      </c>
      <c r="Y564" s="9">
        <f t="shared" si="75"/>
        <v>1404.9900000000002</v>
      </c>
    </row>
    <row r="565" spans="1:25" x14ac:dyDescent="0.35">
      <c r="A565" s="8">
        <v>565</v>
      </c>
      <c r="B565" s="1"/>
      <c r="C565" s="1"/>
      <c r="D565" s="1"/>
      <c r="E565" s="1"/>
      <c r="F565" s="1"/>
      <c r="G565" s="1" t="s">
        <v>496</v>
      </c>
      <c r="H565" s="1"/>
      <c r="I565" s="1"/>
      <c r="J565" s="12">
        <v>65933.509999999995</v>
      </c>
      <c r="K565" s="12">
        <v>69000</v>
      </c>
      <c r="L565" s="12">
        <v>66178.75</v>
      </c>
      <c r="M565" s="12">
        <v>69000</v>
      </c>
      <c r="N565" s="12">
        <v>60631.09</v>
      </c>
      <c r="O565" s="12">
        <v>67200</v>
      </c>
      <c r="P565" s="12">
        <v>56387.58</v>
      </c>
      <c r="Q565" s="12">
        <v>58500</v>
      </c>
      <c r="R565" s="12">
        <v>57017.79</v>
      </c>
      <c r="S565" s="12">
        <v>58100</v>
      </c>
      <c r="T565" s="12">
        <v>23749.14</v>
      </c>
      <c r="U565" s="12">
        <v>23750</v>
      </c>
      <c r="V565" s="12">
        <v>57000</v>
      </c>
      <c r="W565" s="21">
        <v>57000</v>
      </c>
      <c r="Y565" s="9">
        <f t="shared" si="75"/>
        <v>61229.743999999992</v>
      </c>
    </row>
    <row r="566" spans="1:25" x14ac:dyDescent="0.35">
      <c r="A566" s="8">
        <v>566</v>
      </c>
      <c r="B566" s="1"/>
      <c r="C566" s="1"/>
      <c r="D566" s="1"/>
      <c r="E566" s="1"/>
      <c r="F566" s="1"/>
      <c r="G566" s="1" t="s">
        <v>497</v>
      </c>
      <c r="H566" s="1"/>
      <c r="I566" s="1"/>
      <c r="J566" s="12">
        <v>35789.33</v>
      </c>
      <c r="K566" s="12">
        <v>34200</v>
      </c>
      <c r="L566" s="12">
        <v>37833.58</v>
      </c>
      <c r="M566" s="12">
        <v>37200</v>
      </c>
      <c r="N566" s="12">
        <v>37053.53</v>
      </c>
      <c r="O566" s="12">
        <v>36600</v>
      </c>
      <c r="P566" s="12">
        <v>36025.32</v>
      </c>
      <c r="Q566" s="12">
        <v>37200</v>
      </c>
      <c r="R566" s="12">
        <v>38047.29</v>
      </c>
      <c r="S566" s="12">
        <v>36000</v>
      </c>
      <c r="T566" s="12">
        <v>15164.44</v>
      </c>
      <c r="U566" s="12">
        <v>15416.65</v>
      </c>
      <c r="V566" s="12">
        <v>37000</v>
      </c>
      <c r="W566" s="21">
        <v>38000</v>
      </c>
      <c r="Y566" s="9">
        <f t="shared" si="75"/>
        <v>36949.810000000005</v>
      </c>
    </row>
    <row r="567" spans="1:25" x14ac:dyDescent="0.35">
      <c r="A567" s="8">
        <v>567</v>
      </c>
      <c r="B567" s="17"/>
      <c r="C567" s="1"/>
      <c r="D567" s="1"/>
      <c r="E567" s="1"/>
      <c r="F567" s="1"/>
      <c r="G567" s="1" t="s">
        <v>498</v>
      </c>
      <c r="H567" s="1"/>
      <c r="I567" s="1"/>
      <c r="J567" s="12">
        <v>2856.71</v>
      </c>
      <c r="K567" s="12">
        <v>3176</v>
      </c>
      <c r="L567" s="12">
        <v>2131</v>
      </c>
      <c r="M567" s="12">
        <v>3300</v>
      </c>
      <c r="N567" s="12">
        <v>4464</v>
      </c>
      <c r="O567" s="12">
        <v>3700</v>
      </c>
      <c r="P567" s="12">
        <v>2597</v>
      </c>
      <c r="Q567" s="12">
        <v>5420</v>
      </c>
      <c r="R567" s="12">
        <v>1250</v>
      </c>
      <c r="S567" s="12">
        <v>5800</v>
      </c>
      <c r="T567" s="12">
        <v>500</v>
      </c>
      <c r="U567" s="12">
        <v>2416.65</v>
      </c>
      <c r="V567" s="12">
        <v>5800</v>
      </c>
      <c r="W567" s="21">
        <v>250</v>
      </c>
      <c r="Y567" s="9">
        <f t="shared" si="75"/>
        <v>2659.7419999999997</v>
      </c>
    </row>
    <row r="568" spans="1:25" x14ac:dyDescent="0.35">
      <c r="A568" s="8">
        <v>568</v>
      </c>
      <c r="B568" s="17"/>
      <c r="C568" s="1"/>
      <c r="D568" s="1"/>
      <c r="E568" s="1"/>
      <c r="F568" s="1"/>
      <c r="G568" s="1" t="s">
        <v>499</v>
      </c>
      <c r="H568" s="1"/>
      <c r="I568" s="1"/>
      <c r="J568" s="12">
        <v>5120.32</v>
      </c>
      <c r="K568" s="12">
        <v>4800</v>
      </c>
      <c r="L568" s="12">
        <v>16895.96</v>
      </c>
      <c r="M568" s="12">
        <v>4500</v>
      </c>
      <c r="N568" s="12">
        <v>19329.2</v>
      </c>
      <c r="O568" s="12">
        <v>9300</v>
      </c>
      <c r="P568" s="12">
        <v>8353.83</v>
      </c>
      <c r="Q568" s="12">
        <v>11100</v>
      </c>
      <c r="R568" s="12">
        <v>8816.0300000000007</v>
      </c>
      <c r="S568" s="12">
        <v>9300</v>
      </c>
      <c r="T568" s="12">
        <v>4795</v>
      </c>
      <c r="U568" s="12">
        <v>3750</v>
      </c>
      <c r="V568" s="12">
        <v>9000</v>
      </c>
      <c r="W568" s="21">
        <v>10848</v>
      </c>
      <c r="Y568" s="9">
        <f t="shared" si="75"/>
        <v>11703.067999999999</v>
      </c>
    </row>
    <row r="569" spans="1:25" x14ac:dyDescent="0.35">
      <c r="A569" s="8">
        <v>569</v>
      </c>
      <c r="B569" s="1"/>
      <c r="C569" s="1"/>
      <c r="D569" s="1"/>
      <c r="E569" s="1"/>
      <c r="F569" s="1"/>
      <c r="G569" s="1" t="s">
        <v>500</v>
      </c>
      <c r="H569" s="1"/>
      <c r="I569" s="1"/>
      <c r="J569" s="12">
        <v>17371.439999999999</v>
      </c>
      <c r="K569" s="12">
        <v>17351.71</v>
      </c>
      <c r="L569" s="12">
        <v>25072.080000000002</v>
      </c>
      <c r="M569" s="12">
        <v>17500</v>
      </c>
      <c r="N569" s="12">
        <v>16168.08</v>
      </c>
      <c r="O569" s="12">
        <v>21218</v>
      </c>
      <c r="P569" s="12">
        <v>19166.52</v>
      </c>
      <c r="Q569" s="12">
        <v>17600</v>
      </c>
      <c r="R569" s="12">
        <v>19166.52</v>
      </c>
      <c r="S569" s="12">
        <v>23800</v>
      </c>
      <c r="T569" s="12">
        <v>8195.5</v>
      </c>
      <c r="U569" s="12">
        <v>8385.35</v>
      </c>
      <c r="V569" s="12">
        <v>20124.849999999999</v>
      </c>
      <c r="W569" s="21">
        <v>20124.849999999999</v>
      </c>
      <c r="Y569" s="9">
        <f t="shared" si="75"/>
        <v>19388.928000000004</v>
      </c>
    </row>
    <row r="570" spans="1:25" x14ac:dyDescent="0.35">
      <c r="A570" s="8">
        <v>570</v>
      </c>
      <c r="B570" s="1"/>
      <c r="C570" s="1"/>
      <c r="D570" s="1"/>
      <c r="E570" s="1"/>
      <c r="F570" s="1"/>
      <c r="G570" s="1" t="s">
        <v>501</v>
      </c>
      <c r="H570" s="1"/>
      <c r="I570" s="1"/>
      <c r="J570" s="12">
        <v>14783.38</v>
      </c>
      <c r="K570" s="12">
        <v>6061.34</v>
      </c>
      <c r="L570" s="12">
        <v>15519.3</v>
      </c>
      <c r="M570" s="12">
        <v>15000</v>
      </c>
      <c r="N570" s="12">
        <v>22542.720000000001</v>
      </c>
      <c r="O570" s="12">
        <v>14547</v>
      </c>
      <c r="P570" s="12">
        <v>23934.87</v>
      </c>
      <c r="Q570" s="12">
        <v>22415</v>
      </c>
      <c r="R570" s="12">
        <v>36162.89</v>
      </c>
      <c r="S570" s="12">
        <v>22415</v>
      </c>
      <c r="T570" s="12">
        <v>18363.5</v>
      </c>
      <c r="U570" s="12">
        <v>10152.1</v>
      </c>
      <c r="V570" s="12">
        <v>24365</v>
      </c>
      <c r="W570" s="21">
        <v>22500</v>
      </c>
      <c r="Y570" s="9">
        <f t="shared" si="75"/>
        <v>22588.632000000001</v>
      </c>
    </row>
    <row r="571" spans="1:25" x14ac:dyDescent="0.35">
      <c r="A571" s="8">
        <v>571</v>
      </c>
      <c r="B571" s="17"/>
      <c r="C571" s="1"/>
      <c r="D571" s="1"/>
      <c r="E571" s="1"/>
      <c r="F571" s="1"/>
      <c r="G571" s="1" t="s">
        <v>502</v>
      </c>
      <c r="H571" s="1"/>
      <c r="I571" s="1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21"/>
      <c r="Y571" s="9"/>
    </row>
    <row r="572" spans="1:25" x14ac:dyDescent="0.35">
      <c r="A572" s="8">
        <v>572</v>
      </c>
      <c r="B572" s="17"/>
      <c r="C572" s="1"/>
      <c r="D572" s="1"/>
      <c r="E572" s="1"/>
      <c r="F572" s="1"/>
      <c r="G572" s="1"/>
      <c r="H572" s="1" t="s">
        <v>503</v>
      </c>
      <c r="I572" s="1"/>
      <c r="J572" s="12">
        <v>36713.99</v>
      </c>
      <c r="K572" s="12">
        <v>70000</v>
      </c>
      <c r="L572" s="12">
        <v>680</v>
      </c>
      <c r="M572" s="12">
        <v>40000</v>
      </c>
      <c r="N572" s="12">
        <v>49</v>
      </c>
      <c r="O572" s="12">
        <v>20000</v>
      </c>
      <c r="P572" s="12">
        <v>4729</v>
      </c>
      <c r="Q572" s="12">
        <v>10400</v>
      </c>
      <c r="R572" s="12">
        <v>4500</v>
      </c>
      <c r="S572" s="12">
        <v>40000</v>
      </c>
      <c r="T572" s="12">
        <v>0</v>
      </c>
      <c r="U572" s="12">
        <v>7500</v>
      </c>
      <c r="V572" s="12">
        <v>18000</v>
      </c>
      <c r="W572" s="21">
        <v>0</v>
      </c>
      <c r="Y572" s="9">
        <f t="shared" si="75"/>
        <v>9334.3979999999992</v>
      </c>
    </row>
    <row r="573" spans="1:25" x14ac:dyDescent="0.35">
      <c r="A573" s="8">
        <v>573</v>
      </c>
      <c r="B573" s="1"/>
      <c r="C573" s="1"/>
      <c r="D573" s="1"/>
      <c r="E573" s="1"/>
      <c r="F573" s="1"/>
      <c r="G573" s="1"/>
      <c r="H573" s="1" t="s">
        <v>504</v>
      </c>
      <c r="I573" s="1"/>
      <c r="J573" s="12">
        <v>19015.11</v>
      </c>
      <c r="K573" s="12">
        <v>55000</v>
      </c>
      <c r="L573" s="12">
        <v>43179.98</v>
      </c>
      <c r="M573" s="12">
        <v>60000</v>
      </c>
      <c r="N573" s="12">
        <v>32196.46</v>
      </c>
      <c r="O573" s="12">
        <v>40000</v>
      </c>
      <c r="P573" s="12">
        <v>36983.35</v>
      </c>
      <c r="Q573" s="12">
        <v>40000</v>
      </c>
      <c r="R573" s="12">
        <v>5536.48</v>
      </c>
      <c r="S573" s="12">
        <v>35000</v>
      </c>
      <c r="T573" s="12">
        <v>1459.61</v>
      </c>
      <c r="U573" s="12">
        <v>14583.35</v>
      </c>
      <c r="V573" s="12">
        <v>35000</v>
      </c>
      <c r="W573" s="37">
        <v>5000</v>
      </c>
      <c r="X573" s="12"/>
      <c r="Y573" s="9">
        <f t="shared" si="75"/>
        <v>27382.276000000002</v>
      </c>
    </row>
    <row r="574" spans="1:25" ht="15" thickBot="1" x14ac:dyDescent="0.4">
      <c r="A574" s="8">
        <v>574</v>
      </c>
      <c r="B574" s="1"/>
      <c r="C574" s="1"/>
      <c r="D574" s="1"/>
      <c r="E574" s="1"/>
      <c r="F574" s="1"/>
      <c r="G574" s="1"/>
      <c r="H574" s="1" t="s">
        <v>505</v>
      </c>
      <c r="I574" s="1"/>
      <c r="J574" s="13">
        <v>0</v>
      </c>
      <c r="K574" s="13">
        <v>0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3">
        <v>0</v>
      </c>
      <c r="R574" s="13">
        <v>20228.75</v>
      </c>
      <c r="S574" s="13">
        <v>0</v>
      </c>
      <c r="T574" s="13">
        <v>300</v>
      </c>
      <c r="U574" s="13">
        <v>0</v>
      </c>
      <c r="V574" s="13">
        <v>0</v>
      </c>
      <c r="W574" s="52">
        <v>40000</v>
      </c>
      <c r="X574" s="50"/>
      <c r="Y574" s="9">
        <f t="shared" si="75"/>
        <v>4045.75</v>
      </c>
    </row>
    <row r="575" spans="1:25" x14ac:dyDescent="0.35">
      <c r="A575" s="8">
        <v>575</v>
      </c>
      <c r="B575" s="17"/>
      <c r="C575" s="1"/>
      <c r="D575" s="1"/>
      <c r="E575" s="1"/>
      <c r="F575" s="1"/>
      <c r="G575" s="1" t="s">
        <v>506</v>
      </c>
      <c r="H575" s="1"/>
      <c r="I575" s="48"/>
      <c r="J575" s="49">
        <f t="shared" ref="J575:U575" si="80">ROUND(SUM(J571:J574),5)</f>
        <v>55729.1</v>
      </c>
      <c r="K575" s="49">
        <f t="shared" si="80"/>
        <v>125000</v>
      </c>
      <c r="L575" s="49">
        <f t="shared" si="80"/>
        <v>43859.98</v>
      </c>
      <c r="M575" s="49">
        <f t="shared" si="80"/>
        <v>100000</v>
      </c>
      <c r="N575" s="49">
        <f t="shared" si="80"/>
        <v>32245.46</v>
      </c>
      <c r="O575" s="49">
        <f t="shared" si="80"/>
        <v>60000</v>
      </c>
      <c r="P575" s="49">
        <f t="shared" si="80"/>
        <v>41712.35</v>
      </c>
      <c r="Q575" s="49">
        <f t="shared" si="80"/>
        <v>50400</v>
      </c>
      <c r="R575" s="49">
        <f t="shared" si="80"/>
        <v>30265.23</v>
      </c>
      <c r="S575" s="49">
        <f t="shared" si="80"/>
        <v>75000</v>
      </c>
      <c r="T575" s="49">
        <f t="shared" si="80"/>
        <v>1759.61</v>
      </c>
      <c r="U575" s="49">
        <f t="shared" si="80"/>
        <v>22083.35</v>
      </c>
      <c r="V575" s="49">
        <f t="shared" ref="V575:W575" si="81">ROUND(SUM(V571:V574),5)</f>
        <v>53000</v>
      </c>
      <c r="W575" s="22">
        <f t="shared" si="81"/>
        <v>45000</v>
      </c>
      <c r="Y575" s="9">
        <f t="shared" si="75"/>
        <v>40762.424000000006</v>
      </c>
    </row>
    <row r="576" spans="1:25" x14ac:dyDescent="0.35">
      <c r="A576" s="8">
        <v>576</v>
      </c>
      <c r="B576" s="17"/>
      <c r="C576" s="1"/>
      <c r="D576" s="1"/>
      <c r="E576" s="1"/>
      <c r="F576" s="1"/>
      <c r="G576" s="1" t="s">
        <v>507</v>
      </c>
      <c r="H576" s="1"/>
      <c r="I576" s="1"/>
      <c r="J576" s="12">
        <v>6121.01</v>
      </c>
      <c r="K576" s="12">
        <v>9500</v>
      </c>
      <c r="L576" s="12">
        <v>5229.9799999999996</v>
      </c>
      <c r="M576" s="12">
        <v>6000</v>
      </c>
      <c r="N576" s="12">
        <v>2500.2199999999998</v>
      </c>
      <c r="O576" s="12">
        <v>6500</v>
      </c>
      <c r="P576" s="12">
        <v>2236.96</v>
      </c>
      <c r="Q576" s="12">
        <v>6000</v>
      </c>
      <c r="R576" s="12">
        <v>4100.24</v>
      </c>
      <c r="S576" s="12">
        <v>3600</v>
      </c>
      <c r="T576" s="12">
        <v>1086.6400000000001</v>
      </c>
      <c r="U576" s="12">
        <v>1500</v>
      </c>
      <c r="V576" s="12">
        <v>3600</v>
      </c>
      <c r="W576" s="21">
        <v>4000</v>
      </c>
      <c r="Y576" s="9">
        <f t="shared" si="75"/>
        <v>4037.6819999999993</v>
      </c>
    </row>
    <row r="577" spans="1:25" x14ac:dyDescent="0.35">
      <c r="A577" s="8">
        <v>577</v>
      </c>
      <c r="B577" s="1"/>
      <c r="C577" s="1"/>
      <c r="D577" s="1"/>
      <c r="E577" s="1"/>
      <c r="F577" s="1"/>
      <c r="G577" s="1" t="s">
        <v>508</v>
      </c>
      <c r="H577" s="1"/>
      <c r="I577" s="1"/>
      <c r="J577" s="12">
        <v>16800</v>
      </c>
      <c r="K577" s="12">
        <v>17136</v>
      </c>
      <c r="L577" s="12">
        <v>17883.32</v>
      </c>
      <c r="M577" s="12">
        <v>24800</v>
      </c>
      <c r="N577" s="12">
        <v>45766.68</v>
      </c>
      <c r="O577" s="12">
        <v>20400</v>
      </c>
      <c r="P577" s="12">
        <v>21700</v>
      </c>
      <c r="Q577" s="12">
        <v>21420</v>
      </c>
      <c r="R577" s="12">
        <v>24212</v>
      </c>
      <c r="S577" s="12">
        <v>21420</v>
      </c>
      <c r="T577" s="12">
        <v>12733.76</v>
      </c>
      <c r="U577" s="12">
        <v>9493.75</v>
      </c>
      <c r="V577" s="12">
        <v>22785</v>
      </c>
      <c r="W577" s="21">
        <v>21420</v>
      </c>
      <c r="Y577" s="9">
        <f t="shared" si="75"/>
        <v>25272.400000000001</v>
      </c>
    </row>
    <row r="578" spans="1:25" x14ac:dyDescent="0.35">
      <c r="A578" s="8">
        <v>578</v>
      </c>
      <c r="B578" s="1"/>
      <c r="C578" s="1"/>
      <c r="D578" s="1"/>
      <c r="E578" s="1"/>
      <c r="F578" s="1"/>
      <c r="G578" s="1" t="s">
        <v>509</v>
      </c>
      <c r="H578" s="1"/>
      <c r="I578" s="1"/>
      <c r="J578" s="12">
        <v>22700.04</v>
      </c>
      <c r="K578" s="12">
        <v>19305</v>
      </c>
      <c r="L578" s="12">
        <v>23705.98</v>
      </c>
      <c r="M578" s="12">
        <v>12000</v>
      </c>
      <c r="N578" s="12">
        <v>20891.13</v>
      </c>
      <c r="O578" s="12">
        <v>23000</v>
      </c>
      <c r="P578" s="12">
        <v>17553.73</v>
      </c>
      <c r="Q578" s="12">
        <v>24000</v>
      </c>
      <c r="R578" s="12">
        <v>21201.41</v>
      </c>
      <c r="S578" s="12">
        <v>23535</v>
      </c>
      <c r="T578" s="12">
        <v>1355.07</v>
      </c>
      <c r="U578" s="12">
        <v>495</v>
      </c>
      <c r="V578" s="12">
        <v>19290</v>
      </c>
      <c r="W578" s="21">
        <v>20263</v>
      </c>
      <c r="Y578" s="9">
        <f t="shared" si="75"/>
        <v>21210.458000000002</v>
      </c>
    </row>
    <row r="579" spans="1:25" x14ac:dyDescent="0.35">
      <c r="A579" s="8">
        <v>579</v>
      </c>
      <c r="B579" s="17"/>
      <c r="C579" s="1"/>
      <c r="D579" s="1"/>
      <c r="E579" s="1"/>
      <c r="F579" s="1"/>
      <c r="G579" s="1" t="s">
        <v>510</v>
      </c>
      <c r="H579" s="1"/>
      <c r="I579" s="1"/>
      <c r="J579" s="12">
        <v>915.47</v>
      </c>
      <c r="K579" s="12">
        <v>1400</v>
      </c>
      <c r="L579" s="12">
        <v>1672.79</v>
      </c>
      <c r="M579" s="12">
        <v>1400</v>
      </c>
      <c r="N579" s="12">
        <v>1993.16</v>
      </c>
      <c r="O579" s="12">
        <v>1200</v>
      </c>
      <c r="P579" s="12">
        <v>911.62</v>
      </c>
      <c r="Q579" s="12">
        <v>1200</v>
      </c>
      <c r="R579" s="12">
        <v>889.38</v>
      </c>
      <c r="S579" s="12">
        <v>2000</v>
      </c>
      <c r="T579" s="12">
        <v>665.11</v>
      </c>
      <c r="U579" s="12">
        <v>833.35</v>
      </c>
      <c r="V579" s="12">
        <v>2000</v>
      </c>
      <c r="W579" s="21">
        <v>2000</v>
      </c>
      <c r="Y579" s="9">
        <f t="shared" si="75"/>
        <v>1276.4839999999999</v>
      </c>
    </row>
    <row r="580" spans="1:25" x14ac:dyDescent="0.35">
      <c r="A580" s="8">
        <v>580</v>
      </c>
      <c r="B580" s="17"/>
      <c r="C580" s="1"/>
      <c r="D580" s="1"/>
      <c r="E580" s="1"/>
      <c r="F580" s="1"/>
      <c r="G580" s="1" t="s">
        <v>511</v>
      </c>
      <c r="H580" s="1"/>
      <c r="I580" s="1"/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21">
        <v>0</v>
      </c>
      <c r="Y580" s="9">
        <f t="shared" si="75"/>
        <v>0</v>
      </c>
    </row>
    <row r="581" spans="1:25" x14ac:dyDescent="0.35">
      <c r="A581" s="8">
        <v>581</v>
      </c>
      <c r="B581" s="1"/>
      <c r="C581" s="1"/>
      <c r="D581" s="1"/>
      <c r="E581" s="1"/>
      <c r="F581" s="1"/>
      <c r="G581" s="1" t="s">
        <v>512</v>
      </c>
      <c r="H581" s="1"/>
      <c r="I581" s="1"/>
      <c r="J581" s="12">
        <v>24325.63</v>
      </c>
      <c r="K581" s="12">
        <v>35000</v>
      </c>
      <c r="L581" s="12">
        <v>32993.83</v>
      </c>
      <c r="M581" s="12">
        <v>35000</v>
      </c>
      <c r="N581" s="12">
        <v>39278.22</v>
      </c>
      <c r="O581" s="12">
        <v>25000</v>
      </c>
      <c r="P581" s="12">
        <v>31160.67</v>
      </c>
      <c r="Q581" s="12">
        <v>35000</v>
      </c>
      <c r="R581" s="12">
        <v>23666.17</v>
      </c>
      <c r="S581" s="12">
        <v>40000</v>
      </c>
      <c r="T581" s="12">
        <v>7991.41</v>
      </c>
      <c r="U581" s="12">
        <v>14166.65</v>
      </c>
      <c r="V581" s="12">
        <v>34000</v>
      </c>
      <c r="W581" s="21">
        <v>25000</v>
      </c>
      <c r="Y581" s="9">
        <f t="shared" si="75"/>
        <v>30284.904000000002</v>
      </c>
    </row>
    <row r="582" spans="1:25" x14ac:dyDescent="0.35">
      <c r="A582" s="8">
        <v>582</v>
      </c>
      <c r="B582" s="1"/>
      <c r="C582" s="1"/>
      <c r="D582" s="1"/>
      <c r="E582" s="1"/>
      <c r="F582" s="1"/>
      <c r="G582" s="1" t="s">
        <v>513</v>
      </c>
      <c r="H582" s="1"/>
      <c r="I582" s="1"/>
      <c r="J582" s="12">
        <v>1519.73</v>
      </c>
      <c r="K582" s="12">
        <v>4500</v>
      </c>
      <c r="L582" s="12">
        <v>728.12</v>
      </c>
      <c r="M582" s="12">
        <v>2500</v>
      </c>
      <c r="N582" s="12">
        <v>1305.3800000000001</v>
      </c>
      <c r="O582" s="12">
        <v>2500</v>
      </c>
      <c r="P582" s="12">
        <v>272.66000000000003</v>
      </c>
      <c r="Q582" s="12">
        <v>1000</v>
      </c>
      <c r="R582" s="12">
        <v>311.60000000000002</v>
      </c>
      <c r="S582" s="12">
        <v>1200</v>
      </c>
      <c r="T582" s="12">
        <v>615.94000000000005</v>
      </c>
      <c r="U582" s="12">
        <v>500</v>
      </c>
      <c r="V582" s="12">
        <v>1200</v>
      </c>
      <c r="W582" s="21">
        <v>1200</v>
      </c>
      <c r="Y582" s="9">
        <f t="shared" si="75"/>
        <v>827.49799999999993</v>
      </c>
    </row>
    <row r="583" spans="1:25" x14ac:dyDescent="0.35">
      <c r="A583" s="8">
        <v>583</v>
      </c>
      <c r="B583" s="17"/>
      <c r="C583" s="1"/>
      <c r="D583" s="1"/>
      <c r="E583" s="1"/>
      <c r="F583" s="1"/>
      <c r="G583" s="1" t="s">
        <v>514</v>
      </c>
      <c r="H583" s="1"/>
      <c r="I583" s="1"/>
      <c r="J583" s="12">
        <v>21000</v>
      </c>
      <c r="K583" s="12">
        <v>22500</v>
      </c>
      <c r="L583" s="12">
        <v>25950</v>
      </c>
      <c r="M583" s="12">
        <v>28000</v>
      </c>
      <c r="N583" s="12">
        <v>24800</v>
      </c>
      <c r="O583" s="12">
        <v>22500</v>
      </c>
      <c r="P583" s="12">
        <v>28000</v>
      </c>
      <c r="Q583" s="12">
        <v>26000</v>
      </c>
      <c r="R583" s="12">
        <v>34800</v>
      </c>
      <c r="S583" s="12">
        <v>26000</v>
      </c>
      <c r="T583" s="12">
        <v>15000</v>
      </c>
      <c r="U583" s="12">
        <v>12500</v>
      </c>
      <c r="V583" s="12">
        <v>30000</v>
      </c>
      <c r="W583" s="21">
        <v>36000</v>
      </c>
      <c r="Y583" s="9">
        <f t="shared" si="75"/>
        <v>26910</v>
      </c>
    </row>
    <row r="584" spans="1:25" x14ac:dyDescent="0.35">
      <c r="A584" s="8">
        <v>584</v>
      </c>
      <c r="B584" s="17"/>
      <c r="C584" s="1"/>
      <c r="D584" s="1"/>
      <c r="E584" s="1"/>
      <c r="F584" s="1"/>
      <c r="G584" s="1" t="s">
        <v>515</v>
      </c>
      <c r="H584" s="1"/>
      <c r="I584" s="1"/>
      <c r="J584" s="12">
        <v>3600</v>
      </c>
      <c r="K584" s="12">
        <v>3600</v>
      </c>
      <c r="L584" s="12">
        <v>2400</v>
      </c>
      <c r="M584" s="12">
        <v>3800</v>
      </c>
      <c r="N584" s="12">
        <v>1800</v>
      </c>
      <c r="O584" s="12">
        <v>3600</v>
      </c>
      <c r="P584" s="12">
        <v>2900</v>
      </c>
      <c r="Q584" s="12">
        <v>2616</v>
      </c>
      <c r="R584" s="12">
        <v>3000</v>
      </c>
      <c r="S584" s="12">
        <v>2880</v>
      </c>
      <c r="T584" s="12">
        <v>1250</v>
      </c>
      <c r="U584" s="12">
        <v>1083.3499999999999</v>
      </c>
      <c r="V584" s="12">
        <v>2600</v>
      </c>
      <c r="W584" s="21">
        <v>3000</v>
      </c>
      <c r="Y584" s="9">
        <f t="shared" si="75"/>
        <v>2740</v>
      </c>
    </row>
    <row r="585" spans="1:25" x14ac:dyDescent="0.35">
      <c r="A585" s="8">
        <v>585</v>
      </c>
      <c r="B585" s="1"/>
      <c r="C585" s="1"/>
      <c r="D585" s="1"/>
      <c r="E585" s="1"/>
      <c r="F585" s="1"/>
      <c r="G585" s="1" t="s">
        <v>516</v>
      </c>
      <c r="H585" s="1"/>
      <c r="I585" s="1"/>
      <c r="J585" s="12">
        <v>7702.6</v>
      </c>
      <c r="K585" s="12">
        <v>3000</v>
      </c>
      <c r="L585" s="12">
        <v>6603.5</v>
      </c>
      <c r="M585" s="12">
        <v>5000</v>
      </c>
      <c r="N585" s="12">
        <v>3121</v>
      </c>
      <c r="O585" s="12">
        <v>5000</v>
      </c>
      <c r="P585" s="12">
        <v>750</v>
      </c>
      <c r="Q585" s="12">
        <v>8000</v>
      </c>
      <c r="R585" s="12">
        <v>1700</v>
      </c>
      <c r="S585" s="12">
        <v>5000</v>
      </c>
      <c r="T585" s="12">
        <v>-5000</v>
      </c>
      <c r="U585" s="12">
        <v>2083.35</v>
      </c>
      <c r="V585" s="12">
        <v>5000</v>
      </c>
      <c r="W585" s="37">
        <v>5000</v>
      </c>
      <c r="Y585" s="9">
        <f t="shared" si="75"/>
        <v>3975.4199999999996</v>
      </c>
    </row>
    <row r="586" spans="1:25" s="38" customFormat="1" x14ac:dyDescent="0.35">
      <c r="A586" s="34">
        <v>586</v>
      </c>
      <c r="B586" s="35"/>
      <c r="C586" s="35"/>
      <c r="D586" s="35"/>
      <c r="E586" s="35"/>
      <c r="F586" s="35"/>
      <c r="G586" s="35" t="s">
        <v>517</v>
      </c>
      <c r="H586" s="35"/>
      <c r="I586" s="35"/>
      <c r="J586" s="36">
        <v>0</v>
      </c>
      <c r="K586" s="36">
        <v>1200</v>
      </c>
      <c r="L586" s="36">
        <v>6473.59</v>
      </c>
      <c r="M586" s="36">
        <v>1200</v>
      </c>
      <c r="N586" s="36">
        <v>11225.42</v>
      </c>
      <c r="O586" s="36">
        <v>1200</v>
      </c>
      <c r="P586" s="36">
        <v>11471.16</v>
      </c>
      <c r="Q586" s="36">
        <v>12000</v>
      </c>
      <c r="R586" s="36">
        <v>71832.17</v>
      </c>
      <c r="S586" s="36">
        <v>11800</v>
      </c>
      <c r="T586" s="36">
        <v>30280.39</v>
      </c>
      <c r="U586" s="36">
        <v>3000</v>
      </c>
      <c r="V586" s="36">
        <v>12000</v>
      </c>
      <c r="W586" s="37">
        <v>62000</v>
      </c>
      <c r="Y586" s="9">
        <f t="shared" si="75"/>
        <v>20200.468000000001</v>
      </c>
    </row>
    <row r="587" spans="1:25" x14ac:dyDescent="0.35">
      <c r="A587" s="8">
        <v>587</v>
      </c>
      <c r="B587" s="17"/>
      <c r="C587" s="1"/>
      <c r="D587" s="1"/>
      <c r="E587" s="1"/>
      <c r="F587" s="1"/>
      <c r="G587" s="1" t="s">
        <v>518</v>
      </c>
      <c r="H587" s="1"/>
      <c r="I587" s="1"/>
      <c r="J587" s="12">
        <v>0</v>
      </c>
      <c r="K587" s="12">
        <v>0</v>
      </c>
      <c r="L587" s="12">
        <v>0</v>
      </c>
      <c r="M587" s="12">
        <v>0</v>
      </c>
      <c r="N587" s="12">
        <v>8819.06</v>
      </c>
      <c r="O587" s="12">
        <v>0</v>
      </c>
      <c r="P587" s="12">
        <v>107388.73</v>
      </c>
      <c r="Q587" s="12">
        <v>50000</v>
      </c>
      <c r="R587" s="12">
        <v>877.18</v>
      </c>
      <c r="S587" s="12">
        <v>30000</v>
      </c>
      <c r="T587" s="12">
        <v>0</v>
      </c>
      <c r="U587" s="12">
        <v>0</v>
      </c>
      <c r="V587" s="12">
        <v>0</v>
      </c>
      <c r="W587" s="21">
        <v>0</v>
      </c>
      <c r="Y587" s="9">
        <f t="shared" si="75"/>
        <v>23416.993999999999</v>
      </c>
    </row>
    <row r="588" spans="1:25" x14ac:dyDescent="0.35">
      <c r="A588" s="8">
        <v>588</v>
      </c>
      <c r="B588" s="17"/>
      <c r="C588" s="1"/>
      <c r="D588" s="1"/>
      <c r="E588" s="1"/>
      <c r="F588" s="1"/>
      <c r="G588" s="1" t="s">
        <v>519</v>
      </c>
      <c r="H588" s="1"/>
      <c r="I588" s="1"/>
      <c r="J588" s="12">
        <v>21385.15</v>
      </c>
      <c r="K588" s="12">
        <v>21000</v>
      </c>
      <c r="L588" s="12">
        <v>21773.040000000001</v>
      </c>
      <c r="M588" s="12">
        <v>22000</v>
      </c>
      <c r="N588" s="12">
        <v>26684.16</v>
      </c>
      <c r="O588" s="12">
        <v>25500</v>
      </c>
      <c r="P588" s="12">
        <v>27778.23</v>
      </c>
      <c r="Q588" s="12">
        <v>28050</v>
      </c>
      <c r="R588" s="12">
        <v>32160.880000000001</v>
      </c>
      <c r="S588" s="12">
        <v>34416</v>
      </c>
      <c r="T588" s="12">
        <v>16939.400000000001</v>
      </c>
      <c r="U588" s="12">
        <v>12512.5</v>
      </c>
      <c r="V588" s="12">
        <v>30030</v>
      </c>
      <c r="W588" s="21">
        <v>37830</v>
      </c>
      <c r="Y588" s="9">
        <f t="shared" ref="Y588:Y636" si="82">AVERAGE(J588,L588,N588,P588,R588)</f>
        <v>25956.292000000001</v>
      </c>
    </row>
    <row r="589" spans="1:25" x14ac:dyDescent="0.35">
      <c r="A589" s="8">
        <v>589</v>
      </c>
      <c r="B589" s="1"/>
      <c r="C589" s="1"/>
      <c r="D589" s="1"/>
      <c r="E589" s="1"/>
      <c r="F589" s="1"/>
      <c r="G589" s="1" t="s">
        <v>520</v>
      </c>
      <c r="H589" s="1"/>
      <c r="I589" s="1"/>
      <c r="J589" s="12">
        <v>3173</v>
      </c>
      <c r="K589" s="12">
        <v>3250.8</v>
      </c>
      <c r="L589" s="12">
        <v>3243</v>
      </c>
      <c r="M589" s="12">
        <v>3300</v>
      </c>
      <c r="N589" s="12">
        <v>3730.4</v>
      </c>
      <c r="O589" s="12">
        <v>3339</v>
      </c>
      <c r="P589" s="12">
        <v>3283</v>
      </c>
      <c r="Q589" s="12">
        <v>3420</v>
      </c>
      <c r="R589" s="12">
        <v>3820</v>
      </c>
      <c r="S589" s="12">
        <v>3720</v>
      </c>
      <c r="T589" s="12">
        <v>1650</v>
      </c>
      <c r="U589" s="12">
        <v>1601.25</v>
      </c>
      <c r="V589" s="12">
        <v>3843</v>
      </c>
      <c r="W589" s="21">
        <v>4608</v>
      </c>
      <c r="Y589" s="9">
        <f t="shared" si="82"/>
        <v>3449.88</v>
      </c>
    </row>
    <row r="590" spans="1:25" x14ac:dyDescent="0.35">
      <c r="A590" s="8">
        <v>590</v>
      </c>
      <c r="B590" s="17"/>
      <c r="C590" s="1"/>
      <c r="D590" s="1"/>
      <c r="E590" s="1"/>
      <c r="F590" s="1"/>
      <c r="G590" s="1" t="s">
        <v>521</v>
      </c>
      <c r="H590" s="1"/>
      <c r="I590" s="1"/>
      <c r="J590" s="12">
        <v>0</v>
      </c>
      <c r="K590" s="12">
        <v>8000</v>
      </c>
      <c r="L590" s="12">
        <v>5493.64</v>
      </c>
      <c r="M590" s="12">
        <v>8000</v>
      </c>
      <c r="N590" s="12">
        <v>9717.5499999999993</v>
      </c>
      <c r="O590" s="12">
        <v>8000</v>
      </c>
      <c r="P590" s="12">
        <v>671.7</v>
      </c>
      <c r="Q590" s="12">
        <v>8000</v>
      </c>
      <c r="R590" s="12">
        <v>2000</v>
      </c>
      <c r="S590" s="12">
        <v>0</v>
      </c>
      <c r="T590" s="12">
        <v>0</v>
      </c>
      <c r="U590" s="12">
        <v>2083.35</v>
      </c>
      <c r="V590" s="12">
        <v>5000</v>
      </c>
      <c r="W590" s="37">
        <v>17000</v>
      </c>
      <c r="Y590" s="9">
        <f t="shared" si="82"/>
        <v>3576.578</v>
      </c>
    </row>
    <row r="591" spans="1:25" x14ac:dyDescent="0.35">
      <c r="A591" s="8">
        <v>591</v>
      </c>
      <c r="B591" s="17"/>
      <c r="C591" s="1"/>
      <c r="D591" s="1"/>
      <c r="E591" s="1"/>
      <c r="F591" s="1"/>
      <c r="G591" s="1" t="s">
        <v>522</v>
      </c>
      <c r="H591" s="1"/>
      <c r="I591" s="1"/>
      <c r="J591" s="12">
        <v>4191.3999999999996</v>
      </c>
      <c r="K591" s="12">
        <v>4500</v>
      </c>
      <c r="L591" s="12">
        <v>4622.37</v>
      </c>
      <c r="M591" s="12">
        <v>4500</v>
      </c>
      <c r="N591" s="12">
        <v>5743.23</v>
      </c>
      <c r="O591" s="12">
        <v>4500</v>
      </c>
      <c r="P591" s="12">
        <v>5074.3999999999996</v>
      </c>
      <c r="Q591" s="12">
        <v>4500</v>
      </c>
      <c r="R591" s="12">
        <v>4785.3</v>
      </c>
      <c r="S591" s="12">
        <v>5000</v>
      </c>
      <c r="T591" s="12">
        <v>2169.92</v>
      </c>
      <c r="U591" s="12">
        <v>2083.35</v>
      </c>
      <c r="V591" s="12">
        <v>5000</v>
      </c>
      <c r="W591" s="21">
        <v>5000</v>
      </c>
      <c r="Y591" s="9">
        <f t="shared" si="82"/>
        <v>4883.34</v>
      </c>
    </row>
    <row r="592" spans="1:25" x14ac:dyDescent="0.35">
      <c r="A592" s="8">
        <v>592</v>
      </c>
      <c r="B592" s="1"/>
      <c r="C592" s="1"/>
      <c r="D592" s="1"/>
      <c r="E592" s="1"/>
      <c r="F592" s="1"/>
      <c r="G592" s="1" t="s">
        <v>523</v>
      </c>
      <c r="H592" s="1"/>
      <c r="I592" s="1"/>
      <c r="J592" s="12">
        <v>10074.82</v>
      </c>
      <c r="K592" s="12">
        <v>11000</v>
      </c>
      <c r="L592" s="12">
        <v>13734.5</v>
      </c>
      <c r="M592" s="12">
        <v>8000</v>
      </c>
      <c r="N592" s="12">
        <v>14813.6</v>
      </c>
      <c r="O592" s="12">
        <v>8000</v>
      </c>
      <c r="P592" s="12">
        <v>17862.21</v>
      </c>
      <c r="Q592" s="12">
        <v>13000</v>
      </c>
      <c r="R592" s="12">
        <v>12417.38</v>
      </c>
      <c r="S592" s="12">
        <v>17000</v>
      </c>
      <c r="T592" s="12">
        <v>3142.03</v>
      </c>
      <c r="U592" s="12">
        <v>7083.35</v>
      </c>
      <c r="V592" s="12">
        <v>17000</v>
      </c>
      <c r="W592" s="21">
        <v>13000</v>
      </c>
      <c r="Y592" s="9">
        <f t="shared" si="82"/>
        <v>13780.501999999999</v>
      </c>
    </row>
    <row r="593" spans="1:26" x14ac:dyDescent="0.35">
      <c r="A593" s="8">
        <v>593</v>
      </c>
      <c r="B593" s="1"/>
      <c r="C593" s="1"/>
      <c r="D593" s="1"/>
      <c r="E593" s="1"/>
      <c r="F593" s="1"/>
      <c r="G593" s="1" t="s">
        <v>524</v>
      </c>
      <c r="H593" s="1"/>
      <c r="I593" s="1"/>
      <c r="J593" s="12">
        <v>7646.43</v>
      </c>
      <c r="K593" s="12">
        <v>7255</v>
      </c>
      <c r="L593" s="12">
        <v>7631.48</v>
      </c>
      <c r="M593" s="12">
        <v>7255</v>
      </c>
      <c r="N593" s="12">
        <v>8192.7099999999991</v>
      </c>
      <c r="O593" s="12">
        <v>7245</v>
      </c>
      <c r="P593" s="12">
        <v>5050.5</v>
      </c>
      <c r="Q593" s="12">
        <v>7600</v>
      </c>
      <c r="R593" s="12">
        <v>5190.3999999999996</v>
      </c>
      <c r="S593" s="12">
        <v>6045</v>
      </c>
      <c r="T593" s="12">
        <v>1759.7</v>
      </c>
      <c r="U593" s="12">
        <v>2308.35</v>
      </c>
      <c r="V593" s="12">
        <v>5540</v>
      </c>
      <c r="W593" s="21">
        <v>5540</v>
      </c>
      <c r="Y593" s="9">
        <f t="shared" si="82"/>
        <v>6742.3039999999992</v>
      </c>
    </row>
    <row r="594" spans="1:26" x14ac:dyDescent="0.35">
      <c r="A594" s="8">
        <v>594</v>
      </c>
      <c r="B594" s="17"/>
      <c r="C594" s="1"/>
      <c r="D594" s="1"/>
      <c r="E594" s="1"/>
      <c r="F594" s="1"/>
      <c r="G594" s="1" t="s">
        <v>525</v>
      </c>
      <c r="H594" s="1"/>
      <c r="I594" s="1"/>
      <c r="J594" s="12">
        <v>27429.95</v>
      </c>
      <c r="K594" s="12">
        <v>24400</v>
      </c>
      <c r="L594" s="12">
        <v>29440.04</v>
      </c>
      <c r="M594" s="12">
        <v>30100</v>
      </c>
      <c r="N594" s="12">
        <v>29669.88</v>
      </c>
      <c r="O594" s="12">
        <v>29940</v>
      </c>
      <c r="P594" s="12">
        <v>22569.89</v>
      </c>
      <c r="Q594" s="12">
        <v>29940</v>
      </c>
      <c r="R594" s="12">
        <v>18279.669999999998</v>
      </c>
      <c r="S594" s="12">
        <v>31854</v>
      </c>
      <c r="T594" s="12">
        <v>8333.2999999999993</v>
      </c>
      <c r="U594" s="12">
        <v>8749.9500000000007</v>
      </c>
      <c r="V594" s="12">
        <v>20999.919999999998</v>
      </c>
      <c r="W594" s="21">
        <v>20999.919999999998</v>
      </c>
      <c r="Y594" s="9">
        <f t="shared" si="82"/>
        <v>25477.886000000002</v>
      </c>
    </row>
    <row r="595" spans="1:26" x14ac:dyDescent="0.35">
      <c r="A595" s="8">
        <v>595</v>
      </c>
      <c r="B595" s="17"/>
      <c r="C595" s="1"/>
      <c r="D595" s="1"/>
      <c r="E595" s="1"/>
      <c r="F595" s="1"/>
      <c r="G595" s="1" t="s">
        <v>526</v>
      </c>
      <c r="H595" s="1"/>
      <c r="I595" s="1"/>
      <c r="J595" s="12">
        <v>30870.35</v>
      </c>
      <c r="K595" s="12">
        <v>24545</v>
      </c>
      <c r="L595" s="12">
        <v>39640.910000000003</v>
      </c>
      <c r="M595" s="12">
        <v>27960</v>
      </c>
      <c r="N595" s="12">
        <v>29899.29</v>
      </c>
      <c r="O595" s="12">
        <v>30040</v>
      </c>
      <c r="P595" s="12">
        <v>32819.72</v>
      </c>
      <c r="Q595" s="12">
        <v>30400</v>
      </c>
      <c r="R595" s="12">
        <v>31346.62</v>
      </c>
      <c r="S595" s="12">
        <v>31512</v>
      </c>
      <c r="T595" s="12">
        <v>12108.14</v>
      </c>
      <c r="U595" s="12">
        <v>13250</v>
      </c>
      <c r="V595" s="12">
        <v>31800</v>
      </c>
      <c r="W595" s="21">
        <v>28530</v>
      </c>
      <c r="Y595" s="9">
        <f t="shared" si="82"/>
        <v>32915.378000000004</v>
      </c>
    </row>
    <row r="596" spans="1:26" x14ac:dyDescent="0.35">
      <c r="A596" s="8">
        <v>596</v>
      </c>
      <c r="B596" s="1"/>
      <c r="C596" s="1"/>
      <c r="D596" s="1"/>
      <c r="E596" s="1"/>
      <c r="F596" s="1"/>
      <c r="G596" s="1" t="s">
        <v>527</v>
      </c>
      <c r="H596" s="1"/>
      <c r="I596" s="1"/>
      <c r="J596" s="12">
        <v>2595.6</v>
      </c>
      <c r="K596" s="12">
        <v>5000</v>
      </c>
      <c r="L596" s="12">
        <v>10674.18</v>
      </c>
      <c r="M596" s="12">
        <v>5000</v>
      </c>
      <c r="N596" s="12">
        <v>1000</v>
      </c>
      <c r="O596" s="12">
        <v>5000</v>
      </c>
      <c r="P596" s="12">
        <v>2803.84</v>
      </c>
      <c r="Q596" s="12">
        <v>5000</v>
      </c>
      <c r="R596" s="12">
        <v>19862.78</v>
      </c>
      <c r="S596" s="12">
        <v>5000</v>
      </c>
      <c r="T596" s="12">
        <v>0</v>
      </c>
      <c r="U596" s="12">
        <v>2083.35</v>
      </c>
      <c r="V596" s="12">
        <v>5000</v>
      </c>
      <c r="W596" s="37">
        <v>7500</v>
      </c>
      <c r="X596" s="12"/>
      <c r="Y596" s="9">
        <f t="shared" si="82"/>
        <v>7387.2800000000007</v>
      </c>
    </row>
    <row r="597" spans="1:26" x14ac:dyDescent="0.35">
      <c r="A597" s="8">
        <v>597</v>
      </c>
      <c r="B597" s="1"/>
      <c r="C597" s="1"/>
      <c r="D597" s="1"/>
      <c r="E597" s="1"/>
      <c r="F597" s="1"/>
      <c r="G597" s="1" t="s">
        <v>528</v>
      </c>
      <c r="H597" s="1"/>
      <c r="I597" s="1"/>
      <c r="J597" s="12">
        <v>39328.07</v>
      </c>
      <c r="K597" s="12">
        <v>30000</v>
      </c>
      <c r="L597" s="12">
        <v>61004.68</v>
      </c>
      <c r="M597" s="12">
        <v>45000</v>
      </c>
      <c r="N597" s="12">
        <v>46680.38</v>
      </c>
      <c r="O597" s="12">
        <v>45000</v>
      </c>
      <c r="P597" s="12">
        <v>51133.79</v>
      </c>
      <c r="Q597" s="12">
        <v>48000</v>
      </c>
      <c r="R597" s="12">
        <v>3196.79</v>
      </c>
      <c r="S597" s="12">
        <v>55526</v>
      </c>
      <c r="T597" s="12">
        <v>7158.11</v>
      </c>
      <c r="U597" s="12">
        <v>16666.650000000001</v>
      </c>
      <c r="V597" s="12">
        <v>40000</v>
      </c>
      <c r="W597" s="21">
        <v>40500</v>
      </c>
      <c r="Y597" s="9">
        <f t="shared" si="82"/>
        <v>40268.742000000006</v>
      </c>
    </row>
    <row r="598" spans="1:26" x14ac:dyDescent="0.35">
      <c r="A598" s="8">
        <v>598</v>
      </c>
      <c r="B598" s="17"/>
      <c r="C598" s="1"/>
      <c r="D598" s="1"/>
      <c r="E598" s="1"/>
      <c r="F598" s="1"/>
      <c r="G598" s="1" t="s">
        <v>529</v>
      </c>
      <c r="H598" s="1"/>
      <c r="I598" s="1"/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21">
        <v>0</v>
      </c>
      <c r="Y598" s="9">
        <f t="shared" si="82"/>
        <v>0</v>
      </c>
    </row>
    <row r="599" spans="1:26" x14ac:dyDescent="0.35">
      <c r="A599" s="8">
        <v>599</v>
      </c>
      <c r="B599" s="17"/>
      <c r="C599" s="1"/>
      <c r="D599" s="1"/>
      <c r="E599" s="1"/>
      <c r="F599" s="1"/>
      <c r="G599" s="1" t="s">
        <v>530</v>
      </c>
      <c r="H599" s="1"/>
      <c r="I599" s="1"/>
      <c r="J599" s="12">
        <v>15439.95</v>
      </c>
      <c r="K599" s="12">
        <v>5000</v>
      </c>
      <c r="L599" s="12">
        <v>66555.789999999994</v>
      </c>
      <c r="M599" s="12">
        <v>10000</v>
      </c>
      <c r="N599" s="12">
        <v>-17674.830000000002</v>
      </c>
      <c r="O599" s="12">
        <v>20000</v>
      </c>
      <c r="P599" s="12">
        <v>22069.599999999999</v>
      </c>
      <c r="Q599" s="12">
        <v>20000</v>
      </c>
      <c r="R599" s="12">
        <v>-11957.53</v>
      </c>
      <c r="S599" s="12">
        <v>10000</v>
      </c>
      <c r="T599" s="12">
        <v>-815.29</v>
      </c>
      <c r="U599" s="12">
        <v>2500</v>
      </c>
      <c r="V599" s="12">
        <v>10000</v>
      </c>
      <c r="W599" s="21">
        <v>10000</v>
      </c>
      <c r="Y599" s="9">
        <f t="shared" si="82"/>
        <v>14886.595999999996</v>
      </c>
    </row>
    <row r="600" spans="1:26" x14ac:dyDescent="0.35">
      <c r="A600" s="8">
        <v>600</v>
      </c>
      <c r="B600" s="1"/>
      <c r="C600" s="1"/>
      <c r="D600" s="1"/>
      <c r="E600" s="1"/>
      <c r="F600" s="1"/>
      <c r="G600" s="1" t="s">
        <v>531</v>
      </c>
      <c r="H600" s="1"/>
      <c r="I600" s="1"/>
      <c r="J600" s="12">
        <v>22260</v>
      </c>
      <c r="K600" s="12">
        <v>22050</v>
      </c>
      <c r="L600" s="12">
        <v>25965.93</v>
      </c>
      <c r="M600" s="12">
        <v>23310</v>
      </c>
      <c r="N600" s="12">
        <v>26752.68</v>
      </c>
      <c r="O600" s="12">
        <v>23373</v>
      </c>
      <c r="P600" s="12">
        <v>37150.32</v>
      </c>
      <c r="Q600" s="12">
        <v>28000</v>
      </c>
      <c r="R600" s="12">
        <v>43110.32</v>
      </c>
      <c r="S600" s="12">
        <v>40895</v>
      </c>
      <c r="T600" s="12">
        <v>0</v>
      </c>
      <c r="U600" s="12">
        <v>25372.9</v>
      </c>
      <c r="V600" s="12">
        <v>60895</v>
      </c>
      <c r="W600" s="21"/>
      <c r="Y600" s="9">
        <f t="shared" si="82"/>
        <v>31047.85</v>
      </c>
    </row>
    <row r="601" spans="1:26" x14ac:dyDescent="0.35">
      <c r="A601" s="8">
        <v>601</v>
      </c>
      <c r="B601" s="1"/>
      <c r="C601" s="1"/>
      <c r="D601" s="1"/>
      <c r="E601" s="1"/>
      <c r="F601" s="1"/>
      <c r="G601" s="1"/>
      <c r="H601" s="1" t="s">
        <v>532</v>
      </c>
      <c r="I601" s="1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>
        <v>4750</v>
      </c>
      <c r="U601" s="12">
        <v>0</v>
      </c>
      <c r="V601" s="12">
        <v>0</v>
      </c>
      <c r="W601" s="21">
        <v>11970</v>
      </c>
      <c r="Y601" s="9"/>
      <c r="Z601" s="18" t="s">
        <v>640</v>
      </c>
    </row>
    <row r="602" spans="1:26" x14ac:dyDescent="0.35">
      <c r="A602" s="8">
        <v>602</v>
      </c>
      <c r="B602" s="8"/>
      <c r="C602" s="1"/>
      <c r="D602" s="1"/>
      <c r="E602" s="1"/>
      <c r="F602" s="1"/>
      <c r="G602" s="1"/>
      <c r="H602" s="1" t="s">
        <v>645</v>
      </c>
      <c r="J602" s="39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>
        <v>0</v>
      </c>
      <c r="W602" s="21">
        <v>20000</v>
      </c>
      <c r="Y602" s="9"/>
      <c r="Z602" s="18" t="s">
        <v>640</v>
      </c>
    </row>
    <row r="603" spans="1:26" ht="15" thickBot="1" x14ac:dyDescent="0.4">
      <c r="A603" s="8">
        <v>603</v>
      </c>
      <c r="B603" s="17"/>
      <c r="C603" s="1"/>
      <c r="D603" s="1"/>
      <c r="E603" s="1"/>
      <c r="F603" s="1"/>
      <c r="G603" s="1"/>
      <c r="H603" s="1" t="s">
        <v>533</v>
      </c>
      <c r="I603" s="1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>
        <v>12171.95</v>
      </c>
      <c r="U603" s="12">
        <v>0</v>
      </c>
      <c r="V603" s="12">
        <v>0</v>
      </c>
      <c r="W603" s="29">
        <v>40834.839999999997</v>
      </c>
      <c r="Y603" s="9"/>
      <c r="Z603" s="18" t="s">
        <v>640</v>
      </c>
    </row>
    <row r="604" spans="1:26" ht="15.5" thickTop="1" thickBot="1" x14ac:dyDescent="0.4">
      <c r="A604" s="30">
        <v>604</v>
      </c>
      <c r="B604" s="31"/>
      <c r="C604" s="31"/>
      <c r="D604" s="31"/>
      <c r="E604" s="31"/>
      <c r="F604" s="31" t="s">
        <v>534</v>
      </c>
      <c r="G604" s="31"/>
      <c r="H604" s="31"/>
      <c r="I604" s="31"/>
      <c r="J604" s="32">
        <f t="shared" ref="J604:S604" si="83">ROUND(SUM(J543:J570)+SUM(J575:J600),5)</f>
        <v>844777.66</v>
      </c>
      <c r="K604" s="32">
        <f t="shared" si="83"/>
        <v>960987.17</v>
      </c>
      <c r="L604" s="32">
        <f t="shared" si="83"/>
        <v>965508.7</v>
      </c>
      <c r="M604" s="32">
        <f t="shared" si="83"/>
        <v>937500</v>
      </c>
      <c r="N604" s="32">
        <f t="shared" si="83"/>
        <v>869828.35</v>
      </c>
      <c r="O604" s="32">
        <f t="shared" si="83"/>
        <v>914982</v>
      </c>
      <c r="P604" s="32">
        <f t="shared" si="83"/>
        <v>998701.26</v>
      </c>
      <c r="Q604" s="32">
        <f t="shared" si="83"/>
        <v>1009397</v>
      </c>
      <c r="R604" s="32">
        <f t="shared" si="83"/>
        <v>925059.02</v>
      </c>
      <c r="S604" s="32">
        <f t="shared" si="83"/>
        <v>1079789.72</v>
      </c>
      <c r="T604" s="32">
        <f>ROUND(SUM(T543:T570)+SUM(T575:T603),5)</f>
        <v>395489.4</v>
      </c>
      <c r="U604" s="32">
        <f>ROUND(SUM(U543:U570)+SUM(U575:U603),5)</f>
        <v>379458.05</v>
      </c>
      <c r="V604" s="32">
        <f>ROUND(SUM(V543:V570)+SUM(V575:V603),5)</f>
        <v>938361.17</v>
      </c>
      <c r="W604" s="33">
        <f>ROUND(SUM(W543:W570)+SUM(W575:W603),5)</f>
        <v>957907.37</v>
      </c>
      <c r="Y604" s="9">
        <f t="shared" si="82"/>
        <v>920774.99800000002</v>
      </c>
    </row>
    <row r="605" spans="1:26" ht="15" thickTop="1" x14ac:dyDescent="0.35">
      <c r="A605" s="8">
        <v>605</v>
      </c>
      <c r="B605" s="17"/>
      <c r="C605" s="1"/>
      <c r="D605" s="1"/>
      <c r="E605" s="1"/>
      <c r="F605" s="1" t="s">
        <v>535</v>
      </c>
      <c r="G605" s="1"/>
      <c r="H605" s="1"/>
      <c r="I605" s="1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21"/>
      <c r="Y605" s="9"/>
    </row>
    <row r="606" spans="1:26" ht="15" thickBot="1" x14ac:dyDescent="0.4">
      <c r="A606" s="8">
        <v>606</v>
      </c>
      <c r="B606" s="17"/>
      <c r="C606" s="1"/>
      <c r="D606" s="1"/>
      <c r="E606" s="1"/>
      <c r="F606" s="1"/>
      <c r="G606" s="1" t="s">
        <v>536</v>
      </c>
      <c r="H606" s="1"/>
      <c r="I606" s="1"/>
      <c r="J606" s="12">
        <v>5900</v>
      </c>
      <c r="K606" s="12">
        <v>0</v>
      </c>
      <c r="L606" s="12">
        <v>5456.26</v>
      </c>
      <c r="M606" s="12">
        <v>0</v>
      </c>
      <c r="N606" s="12">
        <v>3485</v>
      </c>
      <c r="O606" s="12">
        <v>9200</v>
      </c>
      <c r="P606" s="12">
        <v>6010</v>
      </c>
      <c r="Q606" s="12">
        <v>9200</v>
      </c>
      <c r="R606" s="12">
        <v>8218.34</v>
      </c>
      <c r="S606" s="12">
        <v>5000</v>
      </c>
      <c r="T606" s="12">
        <v>0</v>
      </c>
      <c r="U606" s="12">
        <v>2500</v>
      </c>
      <c r="V606" s="12">
        <v>6000</v>
      </c>
      <c r="W606" s="21">
        <v>8250</v>
      </c>
      <c r="Y606" s="9">
        <f t="shared" si="82"/>
        <v>5813.92</v>
      </c>
    </row>
    <row r="607" spans="1:26" ht="15" thickBot="1" x14ac:dyDescent="0.4">
      <c r="A607" s="8">
        <v>607</v>
      </c>
      <c r="B607" s="1"/>
      <c r="C607" s="1"/>
      <c r="D607" s="1"/>
      <c r="E607" s="1"/>
      <c r="F607" s="1" t="s">
        <v>537</v>
      </c>
      <c r="G607" s="1"/>
      <c r="H607" s="1"/>
      <c r="I607" s="1"/>
      <c r="J607" s="15">
        <f t="shared" ref="J607:W607" si="84">ROUND(SUM(J605:J606),5)</f>
        <v>5900</v>
      </c>
      <c r="K607" s="15">
        <f t="shared" si="84"/>
        <v>0</v>
      </c>
      <c r="L607" s="15">
        <f t="shared" si="84"/>
        <v>5456.26</v>
      </c>
      <c r="M607" s="15">
        <f t="shared" si="84"/>
        <v>0</v>
      </c>
      <c r="N607" s="15">
        <f t="shared" si="84"/>
        <v>3485</v>
      </c>
      <c r="O607" s="15">
        <f t="shared" si="84"/>
        <v>9200</v>
      </c>
      <c r="P607" s="15">
        <f t="shared" si="84"/>
        <v>6010</v>
      </c>
      <c r="Q607" s="15">
        <f t="shared" si="84"/>
        <v>9200</v>
      </c>
      <c r="R607" s="15">
        <f t="shared" si="84"/>
        <v>8218.34</v>
      </c>
      <c r="S607" s="15">
        <f t="shared" si="84"/>
        <v>5000</v>
      </c>
      <c r="T607" s="15">
        <f t="shared" si="84"/>
        <v>0</v>
      </c>
      <c r="U607" s="15">
        <f t="shared" si="84"/>
        <v>2500</v>
      </c>
      <c r="V607" s="15">
        <f t="shared" si="84"/>
        <v>6000</v>
      </c>
      <c r="W607" s="28">
        <f t="shared" si="84"/>
        <v>8250</v>
      </c>
      <c r="Y607" s="9">
        <f t="shared" si="82"/>
        <v>5813.92</v>
      </c>
    </row>
    <row r="608" spans="1:26" ht="15.5" thickTop="1" thickBot="1" x14ac:dyDescent="0.4">
      <c r="A608" s="30">
        <v>608</v>
      </c>
      <c r="B608" s="31"/>
      <c r="C608" s="31"/>
      <c r="D608" s="31"/>
      <c r="E608" s="31" t="s">
        <v>538</v>
      </c>
      <c r="F608" s="31"/>
      <c r="G608" s="31"/>
      <c r="H608" s="31"/>
      <c r="I608" s="31"/>
      <c r="J608" s="32">
        <f t="shared" ref="J608:W608" si="85">ROUND(J232+J236+J370+J381+J386+J468+J542+J604+J607,5)</f>
        <v>4998728.92</v>
      </c>
      <c r="K608" s="32">
        <f t="shared" si="85"/>
        <v>5124195.99</v>
      </c>
      <c r="L608" s="32">
        <f t="shared" si="85"/>
        <v>5238132.4000000004</v>
      </c>
      <c r="M608" s="32">
        <f t="shared" si="85"/>
        <v>5264068.7699999996</v>
      </c>
      <c r="N608" s="32">
        <f t="shared" si="85"/>
        <v>5005616.9400000004</v>
      </c>
      <c r="O608" s="32">
        <f t="shared" si="85"/>
        <v>5246772</v>
      </c>
      <c r="P608" s="32">
        <f t="shared" si="85"/>
        <v>5095663.42</v>
      </c>
      <c r="Q608" s="32">
        <f t="shared" si="85"/>
        <v>5439524.8300000001</v>
      </c>
      <c r="R608" s="32">
        <f t="shared" si="85"/>
        <v>5257956.24</v>
      </c>
      <c r="S608" s="32">
        <f t="shared" si="85"/>
        <v>5424102.0700000003</v>
      </c>
      <c r="T608" s="32">
        <f t="shared" si="85"/>
        <v>1448443.09</v>
      </c>
      <c r="U608" s="32">
        <f t="shared" si="85"/>
        <v>1896978.55</v>
      </c>
      <c r="V608" s="32">
        <f t="shared" si="85"/>
        <v>5379390.7000000002</v>
      </c>
      <c r="W608" s="33">
        <f t="shared" si="85"/>
        <v>5164996.8346199999</v>
      </c>
      <c r="Y608" s="9">
        <f t="shared" si="82"/>
        <v>5119219.5840000007</v>
      </c>
    </row>
    <row r="609" spans="1:25" ht="15" thickTop="1" x14ac:dyDescent="0.35">
      <c r="A609" s="8">
        <v>609</v>
      </c>
      <c r="B609" s="17"/>
      <c r="C609" s="1" t="s">
        <v>539</v>
      </c>
      <c r="D609" s="1"/>
      <c r="E609" s="1"/>
      <c r="F609" s="1"/>
      <c r="G609" s="1"/>
      <c r="H609" s="1"/>
      <c r="I609" s="1"/>
      <c r="J609" s="12">
        <f t="shared" ref="J609:W609" si="86">ROUND(J6+J231-J608,5)</f>
        <v>239466.15</v>
      </c>
      <c r="K609" s="12">
        <f t="shared" si="86"/>
        <v>6691.87</v>
      </c>
      <c r="L609" s="12">
        <f t="shared" si="86"/>
        <v>69414.39</v>
      </c>
      <c r="M609" s="12">
        <f t="shared" si="86"/>
        <v>65513.42</v>
      </c>
      <c r="N609" s="12">
        <f t="shared" si="86"/>
        <v>-57427.5</v>
      </c>
      <c r="O609" s="12">
        <f t="shared" si="86"/>
        <v>58729</v>
      </c>
      <c r="P609" s="12">
        <f t="shared" si="86"/>
        <v>203513.05</v>
      </c>
      <c r="Q609" s="12">
        <f t="shared" si="86"/>
        <v>41141.17</v>
      </c>
      <c r="R609" s="12">
        <f t="shared" si="86"/>
        <v>-156603.47</v>
      </c>
      <c r="S609" s="12">
        <f t="shared" si="86"/>
        <v>13559.93</v>
      </c>
      <c r="T609" s="12">
        <f t="shared" si="86"/>
        <v>273553.26</v>
      </c>
      <c r="U609" s="12">
        <f t="shared" si="86"/>
        <v>113564.43</v>
      </c>
      <c r="V609" s="12">
        <f t="shared" si="86"/>
        <v>16008.3</v>
      </c>
      <c r="W609" s="21">
        <f t="shared" si="86"/>
        <v>17182.165379999999</v>
      </c>
      <c r="Y609" s="9">
        <f t="shared" si="82"/>
        <v>59672.523999999998</v>
      </c>
    </row>
    <row r="610" spans="1:25" x14ac:dyDescent="0.35">
      <c r="A610" s="8">
        <v>610</v>
      </c>
      <c r="B610" s="17"/>
      <c r="C610" s="1" t="s">
        <v>540</v>
      </c>
      <c r="D610" s="1"/>
      <c r="E610" s="1"/>
      <c r="F610" s="1"/>
      <c r="G610" s="1"/>
      <c r="H610" s="1"/>
      <c r="I610" s="1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21"/>
      <c r="Y610" s="9"/>
    </row>
    <row r="611" spans="1:25" x14ac:dyDescent="0.35">
      <c r="A611" s="8">
        <v>611</v>
      </c>
      <c r="B611" s="1"/>
      <c r="C611" s="1"/>
      <c r="D611" s="1" t="s">
        <v>541</v>
      </c>
      <c r="E611" s="1"/>
      <c r="F611" s="1"/>
      <c r="G611" s="1"/>
      <c r="H611" s="1"/>
      <c r="I611" s="1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21"/>
      <c r="Y611" s="9"/>
    </row>
    <row r="612" spans="1:25" x14ac:dyDescent="0.35">
      <c r="A612" s="8">
        <v>612</v>
      </c>
      <c r="B612" s="1"/>
      <c r="C612" s="1"/>
      <c r="D612" s="1"/>
      <c r="E612" s="1" t="s">
        <v>542</v>
      </c>
      <c r="F612" s="1"/>
      <c r="G612" s="1"/>
      <c r="H612" s="1"/>
      <c r="I612" s="1"/>
      <c r="J612" s="12">
        <v>335601.69</v>
      </c>
      <c r="K612" s="12">
        <v>0</v>
      </c>
      <c r="L612" s="12">
        <v>280848.09000000003</v>
      </c>
      <c r="M612" s="12">
        <v>0</v>
      </c>
      <c r="N612" s="12">
        <v>285254.07</v>
      </c>
      <c r="O612" s="12">
        <v>0</v>
      </c>
      <c r="P612" s="12">
        <v>238725.4</v>
      </c>
      <c r="Q612" s="12">
        <v>0</v>
      </c>
      <c r="R612" s="12">
        <v>277339.55</v>
      </c>
      <c r="S612" s="12">
        <v>0</v>
      </c>
      <c r="T612" s="12">
        <v>120081.32</v>
      </c>
      <c r="U612" s="12">
        <v>0</v>
      </c>
      <c r="V612" s="12">
        <v>0</v>
      </c>
      <c r="W612" s="21">
        <v>0</v>
      </c>
      <c r="Y612" s="9">
        <f t="shared" si="82"/>
        <v>283553.76</v>
      </c>
    </row>
    <row r="613" spans="1:25" x14ac:dyDescent="0.35">
      <c r="A613" s="8">
        <v>613</v>
      </c>
      <c r="B613" s="17"/>
      <c r="C613" s="1"/>
      <c r="D613" s="1"/>
      <c r="E613" s="1" t="s">
        <v>543</v>
      </c>
      <c r="F613" s="1"/>
      <c r="G613" s="1"/>
      <c r="H613" s="1"/>
      <c r="I613" s="1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21"/>
      <c r="Y613" s="9"/>
    </row>
    <row r="614" spans="1:25" x14ac:dyDescent="0.35">
      <c r="A614" s="8">
        <v>614</v>
      </c>
      <c r="B614" s="1"/>
      <c r="C614" s="1"/>
      <c r="D614" s="1"/>
      <c r="E614" s="1"/>
      <c r="F614" s="1" t="s">
        <v>544</v>
      </c>
      <c r="G614" s="1"/>
      <c r="H614" s="1"/>
      <c r="I614" s="1"/>
      <c r="J614" s="12">
        <v>0</v>
      </c>
      <c r="K614" s="12">
        <v>0</v>
      </c>
      <c r="L614" s="12">
        <v>800</v>
      </c>
      <c r="M614" s="12">
        <v>0</v>
      </c>
      <c r="N614" s="12">
        <v>400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21">
        <v>0</v>
      </c>
      <c r="Y614" s="9">
        <f t="shared" si="82"/>
        <v>240</v>
      </c>
    </row>
    <row r="615" spans="1:25" x14ac:dyDescent="0.35">
      <c r="A615" s="8">
        <v>615</v>
      </c>
      <c r="B615" s="1"/>
      <c r="C615" s="1"/>
      <c r="D615" s="1"/>
      <c r="E615" s="1"/>
      <c r="F615" s="1" t="s">
        <v>545</v>
      </c>
      <c r="G615" s="1"/>
      <c r="H615" s="1"/>
      <c r="I615" s="1"/>
      <c r="J615" s="12">
        <v>3.58</v>
      </c>
      <c r="K615" s="12">
        <v>0</v>
      </c>
      <c r="L615" s="12">
        <v>3.04</v>
      </c>
      <c r="M615" s="12">
        <v>0</v>
      </c>
      <c r="N615" s="12">
        <v>3.32</v>
      </c>
      <c r="O615" s="12">
        <v>0</v>
      </c>
      <c r="P615" s="12">
        <v>1.34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21">
        <v>0</v>
      </c>
      <c r="Y615" s="9">
        <f t="shared" si="82"/>
        <v>2.2559999999999998</v>
      </c>
    </row>
    <row r="616" spans="1:25" x14ac:dyDescent="0.35">
      <c r="A616" s="8">
        <v>616</v>
      </c>
      <c r="B616" s="17"/>
      <c r="C616" s="1"/>
      <c r="D616" s="1"/>
      <c r="E616" s="1"/>
      <c r="F616" s="1" t="s">
        <v>546</v>
      </c>
      <c r="G616" s="1"/>
      <c r="H616" s="1"/>
      <c r="I616" s="1"/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3262</v>
      </c>
      <c r="Q616" s="12">
        <v>0</v>
      </c>
      <c r="R616" s="12">
        <v>16740.490000000002</v>
      </c>
      <c r="S616" s="12">
        <v>0</v>
      </c>
      <c r="T616" s="12">
        <v>4055.8</v>
      </c>
      <c r="U616" s="12">
        <v>0</v>
      </c>
      <c r="V616" s="12"/>
      <c r="W616" s="21"/>
      <c r="Y616" s="9">
        <f t="shared" si="82"/>
        <v>4000.4980000000005</v>
      </c>
    </row>
    <row r="617" spans="1:25" x14ac:dyDescent="0.35">
      <c r="A617" s="8">
        <v>617</v>
      </c>
      <c r="B617" s="17"/>
      <c r="C617" s="1"/>
      <c r="D617" s="1"/>
      <c r="E617" s="1"/>
      <c r="F617" s="1" t="s">
        <v>547</v>
      </c>
      <c r="G617" s="1"/>
      <c r="H617" s="1"/>
      <c r="I617" s="1"/>
      <c r="J617" s="12">
        <v>7200</v>
      </c>
      <c r="K617" s="12">
        <v>0</v>
      </c>
      <c r="L617" s="12">
        <v>6362</v>
      </c>
      <c r="M617" s="12">
        <v>0</v>
      </c>
      <c r="N617" s="12">
        <v>15050</v>
      </c>
      <c r="O617" s="12">
        <v>0</v>
      </c>
      <c r="P617" s="12">
        <v>15000</v>
      </c>
      <c r="Q617" s="12">
        <v>0</v>
      </c>
      <c r="R617" s="12">
        <v>5198.6899999999996</v>
      </c>
      <c r="S617" s="12">
        <v>0</v>
      </c>
      <c r="T617" s="12">
        <v>1144.5</v>
      </c>
      <c r="U617" s="12">
        <v>0</v>
      </c>
      <c r="V617" s="12">
        <v>0</v>
      </c>
      <c r="W617" s="21">
        <v>0</v>
      </c>
      <c r="Y617" s="9">
        <f t="shared" si="82"/>
        <v>9762.1380000000008</v>
      </c>
    </row>
    <row r="618" spans="1:25" ht="15" thickBot="1" x14ac:dyDescent="0.4">
      <c r="A618" s="8">
        <v>618</v>
      </c>
      <c r="B618" s="1"/>
      <c r="C618" s="1"/>
      <c r="D618" s="1"/>
      <c r="E618" s="1"/>
      <c r="F618" s="1" t="s">
        <v>548</v>
      </c>
      <c r="G618" s="1"/>
      <c r="H618" s="1"/>
      <c r="I618" s="1"/>
      <c r="J618" s="13">
        <v>15975</v>
      </c>
      <c r="K618" s="13">
        <v>0</v>
      </c>
      <c r="L618" s="13">
        <v>15100</v>
      </c>
      <c r="M618" s="13">
        <v>0</v>
      </c>
      <c r="N618" s="13">
        <v>8350</v>
      </c>
      <c r="O618" s="13">
        <v>0</v>
      </c>
      <c r="P618" s="13">
        <v>1400</v>
      </c>
      <c r="Q618" s="13">
        <v>0</v>
      </c>
      <c r="R618" s="13">
        <v>500</v>
      </c>
      <c r="S618" s="13">
        <v>0</v>
      </c>
      <c r="T618" s="13">
        <v>0</v>
      </c>
      <c r="U618" s="13">
        <v>0</v>
      </c>
      <c r="V618" s="13">
        <v>0</v>
      </c>
      <c r="W618" s="27">
        <v>0</v>
      </c>
      <c r="Y618" s="9">
        <f t="shared" si="82"/>
        <v>8265</v>
      </c>
    </row>
    <row r="619" spans="1:25" x14ac:dyDescent="0.35">
      <c r="A619" s="8">
        <v>619</v>
      </c>
      <c r="B619" s="1"/>
      <c r="C619" s="1"/>
      <c r="D619" s="1"/>
      <c r="E619" s="1" t="s">
        <v>549</v>
      </c>
      <c r="F619" s="1"/>
      <c r="G619" s="1"/>
      <c r="H619" s="1"/>
      <c r="I619" s="1"/>
      <c r="J619" s="12">
        <f t="shared" ref="J619:U619" si="87">ROUND(SUM(J613:J618),5)</f>
        <v>23178.58</v>
      </c>
      <c r="K619" s="12">
        <f t="shared" si="87"/>
        <v>0</v>
      </c>
      <c r="L619" s="12">
        <f t="shared" si="87"/>
        <v>22265.040000000001</v>
      </c>
      <c r="M619" s="12">
        <f t="shared" si="87"/>
        <v>0</v>
      </c>
      <c r="N619" s="12">
        <f t="shared" si="87"/>
        <v>23803.32</v>
      </c>
      <c r="O619" s="12">
        <f t="shared" si="87"/>
        <v>0</v>
      </c>
      <c r="P619" s="12">
        <f t="shared" si="87"/>
        <v>19663.34</v>
      </c>
      <c r="Q619" s="12">
        <f t="shared" si="87"/>
        <v>0</v>
      </c>
      <c r="R619" s="36">
        <f t="shared" si="87"/>
        <v>22439.18</v>
      </c>
      <c r="S619" s="36">
        <f t="shared" si="87"/>
        <v>0</v>
      </c>
      <c r="T619" s="36">
        <f t="shared" si="87"/>
        <v>5200.3</v>
      </c>
      <c r="U619" s="36">
        <f t="shared" si="87"/>
        <v>0</v>
      </c>
      <c r="V619" s="36">
        <f t="shared" ref="V619:W619" si="88">ROUND(SUM(V613:V618),5)</f>
        <v>0</v>
      </c>
      <c r="W619" s="37">
        <f t="shared" si="88"/>
        <v>0</v>
      </c>
      <c r="Y619" s="9">
        <f t="shared" si="82"/>
        <v>22269.892</v>
      </c>
    </row>
    <row r="620" spans="1:25" x14ac:dyDescent="0.35">
      <c r="A620" s="8">
        <v>620</v>
      </c>
      <c r="B620" s="17"/>
      <c r="C620" s="1"/>
      <c r="D620" s="1"/>
      <c r="E620" s="1" t="s">
        <v>550</v>
      </c>
      <c r="F620" s="1"/>
      <c r="G620" s="1"/>
      <c r="H620" s="1"/>
      <c r="I620" s="1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21"/>
      <c r="Y620" s="9"/>
    </row>
    <row r="621" spans="1:25" x14ac:dyDescent="0.35">
      <c r="A621" s="8">
        <v>621</v>
      </c>
      <c r="B621" s="17"/>
      <c r="C621" s="1"/>
      <c r="D621" s="1"/>
      <c r="E621" s="1"/>
      <c r="F621" s="1" t="s">
        <v>551</v>
      </c>
      <c r="G621" s="1"/>
      <c r="H621" s="1"/>
      <c r="I621" s="1"/>
      <c r="J621" s="12">
        <v>-37796.720000000001</v>
      </c>
      <c r="K621" s="12">
        <v>0</v>
      </c>
      <c r="L621" s="12">
        <v>6746.58</v>
      </c>
      <c r="M621" s="12">
        <v>0</v>
      </c>
      <c r="N621" s="12">
        <v>228.03</v>
      </c>
      <c r="O621" s="12">
        <v>0</v>
      </c>
      <c r="P621" s="12">
        <v>-3208.33</v>
      </c>
      <c r="Q621" s="12">
        <v>0</v>
      </c>
      <c r="R621" s="12">
        <v>11879.88</v>
      </c>
      <c r="S621" s="12">
        <v>0</v>
      </c>
      <c r="T621" s="12">
        <v>-462.28</v>
      </c>
      <c r="U621" s="12">
        <v>0</v>
      </c>
      <c r="V621" s="12">
        <v>0</v>
      </c>
      <c r="W621" s="21">
        <v>0</v>
      </c>
      <c r="Y621" s="9">
        <f t="shared" si="82"/>
        <v>-4430.112000000001</v>
      </c>
    </row>
    <row r="622" spans="1:25" x14ac:dyDescent="0.35">
      <c r="A622" s="8">
        <v>622</v>
      </c>
      <c r="B622" s="1"/>
      <c r="C622" s="1"/>
      <c r="D622" s="1"/>
      <c r="E622" s="1"/>
      <c r="F622" s="1" t="s">
        <v>552</v>
      </c>
      <c r="G622" s="1"/>
      <c r="H622" s="1"/>
      <c r="I622" s="1"/>
      <c r="J622" s="12">
        <v>0</v>
      </c>
      <c r="K622" s="12">
        <v>0</v>
      </c>
      <c r="L622" s="12">
        <v>555.17999999999995</v>
      </c>
      <c r="M622" s="12">
        <v>0</v>
      </c>
      <c r="N622" s="12">
        <v>-1128.19</v>
      </c>
      <c r="O622" s="12">
        <v>0</v>
      </c>
      <c r="P622" s="12">
        <v>-44.8</v>
      </c>
      <c r="Q622" s="12">
        <v>0</v>
      </c>
      <c r="R622" s="12">
        <v>-1176.04</v>
      </c>
      <c r="S622" s="12">
        <v>0</v>
      </c>
      <c r="T622" s="12">
        <v>0</v>
      </c>
      <c r="U622" s="12">
        <v>0</v>
      </c>
      <c r="V622" s="12">
        <v>0</v>
      </c>
      <c r="W622" s="21">
        <v>0</v>
      </c>
      <c r="Y622" s="9">
        <f t="shared" si="82"/>
        <v>-358.77</v>
      </c>
    </row>
    <row r="623" spans="1:25" x14ac:dyDescent="0.35">
      <c r="A623" s="8">
        <v>623</v>
      </c>
      <c r="B623" s="1"/>
      <c r="C623" s="1"/>
      <c r="D623" s="1"/>
      <c r="E623" s="1"/>
      <c r="F623" s="1" t="s">
        <v>553</v>
      </c>
      <c r="G623" s="1"/>
      <c r="H623" s="1"/>
      <c r="I623" s="1"/>
      <c r="J623" s="12">
        <v>193.36</v>
      </c>
      <c r="K623" s="12">
        <v>0</v>
      </c>
      <c r="L623" s="12">
        <v>27330.53</v>
      </c>
      <c r="M623" s="12">
        <v>0</v>
      </c>
      <c r="N623" s="12">
        <v>43431.11</v>
      </c>
      <c r="O623" s="12">
        <v>0</v>
      </c>
      <c r="P623" s="12">
        <v>10234.66</v>
      </c>
      <c r="Q623" s="12">
        <v>0</v>
      </c>
      <c r="R623" s="12">
        <v>43832.55</v>
      </c>
      <c r="S623" s="12">
        <v>0</v>
      </c>
      <c r="T623" s="12">
        <v>14724.01</v>
      </c>
      <c r="U623" s="12">
        <v>0</v>
      </c>
      <c r="V623" s="12">
        <v>0</v>
      </c>
      <c r="W623" s="21">
        <v>0</v>
      </c>
      <c r="Y623" s="9">
        <f t="shared" si="82"/>
        <v>25004.442000000003</v>
      </c>
    </row>
    <row r="624" spans="1:25" ht="15" thickBot="1" x14ac:dyDescent="0.4">
      <c r="A624" s="8">
        <v>624</v>
      </c>
      <c r="B624" s="17"/>
      <c r="C624" s="1"/>
      <c r="D624" s="1"/>
      <c r="E624" s="1"/>
      <c r="F624" s="1" t="s">
        <v>554</v>
      </c>
      <c r="G624" s="1"/>
      <c r="H624" s="1"/>
      <c r="I624" s="1"/>
      <c r="J624" s="12">
        <v>0</v>
      </c>
      <c r="K624" s="12">
        <v>0</v>
      </c>
      <c r="L624" s="12">
        <v>0</v>
      </c>
      <c r="M624" s="12">
        <v>0</v>
      </c>
      <c r="N624" s="12">
        <v>125.01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21">
        <v>0</v>
      </c>
      <c r="Y624" s="9">
        <f t="shared" si="82"/>
        <v>25.002000000000002</v>
      </c>
    </row>
    <row r="625" spans="1:26" ht="15.5" thickTop="1" thickBot="1" x14ac:dyDescent="0.4">
      <c r="A625" s="30">
        <v>625</v>
      </c>
      <c r="B625" s="31"/>
      <c r="C625" s="31"/>
      <c r="D625" s="31"/>
      <c r="E625" s="31" t="s">
        <v>555</v>
      </c>
      <c r="F625" s="31"/>
      <c r="G625" s="31"/>
      <c r="H625" s="31"/>
      <c r="I625" s="31"/>
      <c r="J625" s="32">
        <f t="shared" ref="J625:W625" si="89">ROUND(SUM(J620:J624),5)</f>
        <v>-37603.360000000001</v>
      </c>
      <c r="K625" s="32">
        <f t="shared" si="89"/>
        <v>0</v>
      </c>
      <c r="L625" s="32">
        <f t="shared" si="89"/>
        <v>34632.29</v>
      </c>
      <c r="M625" s="32">
        <f t="shared" si="89"/>
        <v>0</v>
      </c>
      <c r="N625" s="32">
        <f t="shared" si="89"/>
        <v>42655.96</v>
      </c>
      <c r="O625" s="32">
        <f t="shared" si="89"/>
        <v>0</v>
      </c>
      <c r="P625" s="32">
        <f t="shared" si="89"/>
        <v>6981.53</v>
      </c>
      <c r="Q625" s="32">
        <f t="shared" si="89"/>
        <v>0</v>
      </c>
      <c r="R625" s="32">
        <f t="shared" si="89"/>
        <v>54536.39</v>
      </c>
      <c r="S625" s="32">
        <f t="shared" si="89"/>
        <v>0</v>
      </c>
      <c r="T625" s="32">
        <f t="shared" si="89"/>
        <v>14261.73</v>
      </c>
      <c r="U625" s="32">
        <f t="shared" si="89"/>
        <v>0</v>
      </c>
      <c r="V625" s="32">
        <f t="shared" si="89"/>
        <v>0</v>
      </c>
      <c r="W625" s="33">
        <f t="shared" si="89"/>
        <v>0</v>
      </c>
      <c r="Y625" s="9">
        <f t="shared" si="82"/>
        <v>20240.561999999998</v>
      </c>
    </row>
    <row r="626" spans="1:26" ht="15" thickTop="1" x14ac:dyDescent="0.35">
      <c r="A626" s="8">
        <v>626</v>
      </c>
      <c r="B626" s="1"/>
      <c r="C626" s="1"/>
      <c r="D626" s="1" t="s">
        <v>556</v>
      </c>
      <c r="E626" s="1"/>
      <c r="F626" s="1"/>
      <c r="G626" s="1"/>
      <c r="H626" s="1"/>
      <c r="I626" s="1"/>
      <c r="J626" s="12">
        <f t="shared" ref="J626:W626" si="90">ROUND(SUM(J611:J612)+J619+J625,5)</f>
        <v>321176.90999999997</v>
      </c>
      <c r="K626" s="12">
        <f t="shared" si="90"/>
        <v>0</v>
      </c>
      <c r="L626" s="12">
        <f t="shared" si="90"/>
        <v>337745.42</v>
      </c>
      <c r="M626" s="12">
        <f t="shared" si="90"/>
        <v>0</v>
      </c>
      <c r="N626" s="12">
        <f t="shared" si="90"/>
        <v>351713.35</v>
      </c>
      <c r="O626" s="12">
        <f t="shared" si="90"/>
        <v>0</v>
      </c>
      <c r="P626" s="12">
        <f t="shared" si="90"/>
        <v>265370.27</v>
      </c>
      <c r="Q626" s="12">
        <f t="shared" si="90"/>
        <v>0</v>
      </c>
      <c r="R626" s="12">
        <f t="shared" si="90"/>
        <v>354315.12</v>
      </c>
      <c r="S626" s="12">
        <f t="shared" si="90"/>
        <v>0</v>
      </c>
      <c r="T626" s="12">
        <f t="shared" si="90"/>
        <v>139543.35</v>
      </c>
      <c r="U626" s="12">
        <f t="shared" si="90"/>
        <v>0</v>
      </c>
      <c r="V626" s="12">
        <f t="shared" si="90"/>
        <v>0</v>
      </c>
      <c r="W626" s="21">
        <f t="shared" si="90"/>
        <v>0</v>
      </c>
      <c r="Y626" s="9">
        <f t="shared" si="82"/>
        <v>326064.21399999998</v>
      </c>
    </row>
    <row r="627" spans="1:26" x14ac:dyDescent="0.35">
      <c r="A627" s="8">
        <v>627</v>
      </c>
      <c r="B627" s="1"/>
      <c r="C627" s="1"/>
      <c r="D627" s="1" t="s">
        <v>557</v>
      </c>
      <c r="E627" s="1"/>
      <c r="F627" s="1"/>
      <c r="G627" s="1"/>
      <c r="H627" s="1"/>
      <c r="I627" s="1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21"/>
      <c r="Y627" s="9"/>
    </row>
    <row r="628" spans="1:26" x14ac:dyDescent="0.35">
      <c r="A628" s="8">
        <v>628</v>
      </c>
      <c r="B628" s="17"/>
      <c r="C628" s="1"/>
      <c r="D628" s="1"/>
      <c r="E628" s="1" t="s">
        <v>558</v>
      </c>
      <c r="F628" s="1"/>
      <c r="G628" s="1"/>
      <c r="H628" s="1"/>
      <c r="I628" s="1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21"/>
      <c r="Y628" s="9"/>
    </row>
    <row r="629" spans="1:26" x14ac:dyDescent="0.35">
      <c r="A629" s="8">
        <v>629</v>
      </c>
      <c r="B629" s="17"/>
      <c r="C629" s="1"/>
      <c r="D629" s="1"/>
      <c r="E629" s="1"/>
      <c r="F629" s="1" t="s">
        <v>559</v>
      </c>
      <c r="G629" s="1"/>
      <c r="H629" s="1"/>
      <c r="I629" s="1"/>
      <c r="J629" s="12">
        <v>0</v>
      </c>
      <c r="K629" s="12">
        <v>0</v>
      </c>
      <c r="L629" s="12">
        <v>84</v>
      </c>
      <c r="M629" s="12">
        <v>0</v>
      </c>
      <c r="N629" s="12">
        <v>0</v>
      </c>
      <c r="O629" s="12">
        <v>0</v>
      </c>
      <c r="P629" s="12">
        <v>12</v>
      </c>
      <c r="Q629" s="12">
        <v>0</v>
      </c>
      <c r="R629" s="12">
        <v>41.36</v>
      </c>
      <c r="S629" s="12">
        <v>0</v>
      </c>
      <c r="T629" s="12">
        <v>0</v>
      </c>
      <c r="U629" s="12">
        <v>0</v>
      </c>
      <c r="V629" s="12">
        <v>0</v>
      </c>
      <c r="W629" s="21">
        <v>0</v>
      </c>
      <c r="Y629" s="9">
        <f t="shared" si="82"/>
        <v>27.472000000000001</v>
      </c>
    </row>
    <row r="630" spans="1:26" x14ac:dyDescent="0.35">
      <c r="A630" s="8">
        <v>630</v>
      </c>
      <c r="B630" s="1"/>
      <c r="C630" s="1"/>
      <c r="D630" s="1"/>
      <c r="E630" s="1"/>
      <c r="F630" s="1" t="s">
        <v>560</v>
      </c>
      <c r="G630" s="1"/>
      <c r="H630" s="1"/>
      <c r="I630" s="1"/>
      <c r="J630" s="12">
        <v>2500</v>
      </c>
      <c r="K630" s="12">
        <v>0</v>
      </c>
      <c r="L630" s="12">
        <v>2500</v>
      </c>
      <c r="M630" s="12">
        <v>0</v>
      </c>
      <c r="N630" s="12">
        <v>2500</v>
      </c>
      <c r="O630" s="12">
        <v>0</v>
      </c>
      <c r="P630" s="12">
        <v>5000</v>
      </c>
      <c r="Q630" s="12">
        <v>0</v>
      </c>
      <c r="R630" s="12">
        <v>2500</v>
      </c>
      <c r="S630" s="12">
        <v>0</v>
      </c>
      <c r="T630" s="12">
        <v>2500</v>
      </c>
      <c r="U630" s="12">
        <v>0</v>
      </c>
      <c r="V630" s="12">
        <v>0</v>
      </c>
      <c r="W630" s="21">
        <v>0</v>
      </c>
      <c r="Y630" s="9">
        <f t="shared" si="82"/>
        <v>3000</v>
      </c>
    </row>
    <row r="631" spans="1:26" ht="15" thickBot="1" x14ac:dyDescent="0.4">
      <c r="A631" s="8">
        <v>631</v>
      </c>
      <c r="B631" s="17"/>
      <c r="C631" s="1"/>
      <c r="D631" s="1"/>
      <c r="E631" s="1"/>
      <c r="F631" s="1" t="s">
        <v>561</v>
      </c>
      <c r="G631" s="1"/>
      <c r="H631" s="1"/>
      <c r="I631" s="1"/>
      <c r="J631" s="13">
        <v>21740.11</v>
      </c>
      <c r="K631" s="13">
        <v>0</v>
      </c>
      <c r="L631" s="13">
        <v>17528.16</v>
      </c>
      <c r="M631" s="13">
        <v>0</v>
      </c>
      <c r="N631" s="13">
        <v>17527.77</v>
      </c>
      <c r="O631" s="13">
        <v>0</v>
      </c>
      <c r="P631" s="13">
        <v>19167.46</v>
      </c>
      <c r="Q631" s="13">
        <v>0</v>
      </c>
      <c r="R631" s="13">
        <v>24346.16</v>
      </c>
      <c r="S631" s="13">
        <v>0</v>
      </c>
      <c r="T631" s="13">
        <v>0</v>
      </c>
      <c r="U631" s="13">
        <v>0</v>
      </c>
      <c r="V631" s="13">
        <v>0</v>
      </c>
      <c r="W631" s="27">
        <v>0</v>
      </c>
      <c r="Y631" s="9">
        <f t="shared" si="82"/>
        <v>20061.932000000001</v>
      </c>
    </row>
    <row r="632" spans="1:26" x14ac:dyDescent="0.35">
      <c r="A632" s="8">
        <v>632</v>
      </c>
      <c r="B632" s="17"/>
      <c r="C632" s="1"/>
      <c r="D632" s="1"/>
      <c r="E632" s="1" t="s">
        <v>562</v>
      </c>
      <c r="F632" s="1"/>
      <c r="G632" s="1"/>
      <c r="H632" s="1"/>
      <c r="I632" s="1"/>
      <c r="J632" s="12">
        <f t="shared" ref="J632:W632" si="91">ROUND(SUM(J628:J631),5)</f>
        <v>24240.11</v>
      </c>
      <c r="K632" s="12">
        <f t="shared" si="91"/>
        <v>0</v>
      </c>
      <c r="L632" s="12">
        <f t="shared" si="91"/>
        <v>20112.16</v>
      </c>
      <c r="M632" s="12">
        <f t="shared" si="91"/>
        <v>0</v>
      </c>
      <c r="N632" s="12">
        <f t="shared" si="91"/>
        <v>20027.77</v>
      </c>
      <c r="O632" s="12">
        <f t="shared" si="91"/>
        <v>0</v>
      </c>
      <c r="P632" s="12">
        <f t="shared" si="91"/>
        <v>24179.46</v>
      </c>
      <c r="Q632" s="12">
        <f t="shared" si="91"/>
        <v>0</v>
      </c>
      <c r="R632" s="12">
        <f t="shared" si="91"/>
        <v>26887.52</v>
      </c>
      <c r="S632" s="12">
        <f t="shared" si="91"/>
        <v>0</v>
      </c>
      <c r="T632" s="12">
        <f t="shared" si="91"/>
        <v>2500</v>
      </c>
      <c r="U632" s="12">
        <f t="shared" si="91"/>
        <v>0</v>
      </c>
      <c r="V632" s="12">
        <f t="shared" si="91"/>
        <v>0</v>
      </c>
      <c r="W632" s="21">
        <f t="shared" si="91"/>
        <v>0</v>
      </c>
      <c r="Y632" s="9">
        <f t="shared" si="82"/>
        <v>23089.404000000002</v>
      </c>
    </row>
    <row r="633" spans="1:26" ht="15" thickBot="1" x14ac:dyDescent="0.4">
      <c r="A633" s="8">
        <v>633</v>
      </c>
      <c r="B633" s="1"/>
      <c r="C633" s="1"/>
      <c r="D633" s="1"/>
      <c r="E633" s="1" t="s">
        <v>563</v>
      </c>
      <c r="F633" s="1"/>
      <c r="G633" s="1"/>
      <c r="H633" s="1"/>
      <c r="I633" s="1"/>
      <c r="J633" s="12">
        <v>335601.69</v>
      </c>
      <c r="K633" s="12">
        <v>0</v>
      </c>
      <c r="L633" s="12">
        <v>280848.09000000003</v>
      </c>
      <c r="M633" s="12">
        <v>0</v>
      </c>
      <c r="N633" s="12">
        <v>285254.07</v>
      </c>
      <c r="O633" s="12">
        <v>0</v>
      </c>
      <c r="P633" s="12">
        <v>238725.4</v>
      </c>
      <c r="Q633" s="12">
        <v>0</v>
      </c>
      <c r="R633" s="12">
        <v>277339.55</v>
      </c>
      <c r="S633" s="12">
        <v>0</v>
      </c>
      <c r="T633" s="12">
        <v>120081.32</v>
      </c>
      <c r="U633" s="12">
        <v>0</v>
      </c>
      <c r="V633" s="12">
        <v>0</v>
      </c>
      <c r="W633" s="21">
        <v>0</v>
      </c>
      <c r="Y633" s="9">
        <f t="shared" si="82"/>
        <v>283553.76</v>
      </c>
    </row>
    <row r="634" spans="1:26" ht="15" thickBot="1" x14ac:dyDescent="0.4">
      <c r="A634" s="8">
        <v>634</v>
      </c>
      <c r="B634" s="1"/>
      <c r="C634" s="1"/>
      <c r="D634" s="1" t="s">
        <v>564</v>
      </c>
      <c r="E634" s="1"/>
      <c r="F634" s="1"/>
      <c r="G634" s="1"/>
      <c r="H634" s="1"/>
      <c r="I634" s="1"/>
      <c r="J634" s="15">
        <f t="shared" ref="J634:W634" si="92">ROUND(J627+SUM(J632:J633),5)</f>
        <v>359841.8</v>
      </c>
      <c r="K634" s="15">
        <f t="shared" si="92"/>
        <v>0</v>
      </c>
      <c r="L634" s="15">
        <f t="shared" si="92"/>
        <v>300960.25</v>
      </c>
      <c r="M634" s="15">
        <f t="shared" si="92"/>
        <v>0</v>
      </c>
      <c r="N634" s="15">
        <f t="shared" si="92"/>
        <v>305281.84000000003</v>
      </c>
      <c r="O634" s="15">
        <f t="shared" si="92"/>
        <v>0</v>
      </c>
      <c r="P634" s="15">
        <f t="shared" si="92"/>
        <v>262904.86</v>
      </c>
      <c r="Q634" s="15">
        <f t="shared" si="92"/>
        <v>0</v>
      </c>
      <c r="R634" s="15">
        <f t="shared" si="92"/>
        <v>304227.07</v>
      </c>
      <c r="S634" s="15">
        <f t="shared" si="92"/>
        <v>0</v>
      </c>
      <c r="T634" s="15">
        <f t="shared" si="92"/>
        <v>122581.32</v>
      </c>
      <c r="U634" s="15">
        <f t="shared" si="92"/>
        <v>0</v>
      </c>
      <c r="V634" s="15">
        <f t="shared" si="92"/>
        <v>0</v>
      </c>
      <c r="W634" s="28">
        <f t="shared" si="92"/>
        <v>0</v>
      </c>
      <c r="Y634" s="9">
        <f t="shared" si="82"/>
        <v>306643.16399999999</v>
      </c>
    </row>
    <row r="635" spans="1:26" ht="15" thickBot="1" x14ac:dyDescent="0.4">
      <c r="A635" s="8">
        <v>635</v>
      </c>
      <c r="B635" s="17"/>
      <c r="C635" s="1" t="s">
        <v>565</v>
      </c>
      <c r="D635" s="1"/>
      <c r="E635" s="1"/>
      <c r="F635" s="1"/>
      <c r="G635" s="1"/>
      <c r="H635" s="1"/>
      <c r="I635" s="1"/>
      <c r="J635" s="15">
        <f t="shared" ref="J635:W635" si="93">ROUND(J610+J626-J634,5)</f>
        <v>-38664.89</v>
      </c>
      <c r="K635" s="15">
        <f t="shared" si="93"/>
        <v>0</v>
      </c>
      <c r="L635" s="15">
        <f t="shared" si="93"/>
        <v>36785.17</v>
      </c>
      <c r="M635" s="15">
        <f t="shared" si="93"/>
        <v>0</v>
      </c>
      <c r="N635" s="15">
        <f t="shared" si="93"/>
        <v>46431.51</v>
      </c>
      <c r="O635" s="15">
        <f t="shared" si="93"/>
        <v>0</v>
      </c>
      <c r="P635" s="15">
        <f t="shared" si="93"/>
        <v>2465.41</v>
      </c>
      <c r="Q635" s="15">
        <f t="shared" si="93"/>
        <v>0</v>
      </c>
      <c r="R635" s="15">
        <f t="shared" si="93"/>
        <v>50088.05</v>
      </c>
      <c r="S635" s="15">
        <f t="shared" si="93"/>
        <v>0</v>
      </c>
      <c r="T635" s="15">
        <f t="shared" si="93"/>
        <v>16962.03</v>
      </c>
      <c r="U635" s="15">
        <f t="shared" si="93"/>
        <v>0</v>
      </c>
      <c r="V635" s="15">
        <f t="shared" si="93"/>
        <v>0</v>
      </c>
      <c r="W635" s="28">
        <f t="shared" si="93"/>
        <v>0</v>
      </c>
      <c r="Y635" s="9">
        <f t="shared" si="82"/>
        <v>19421.05</v>
      </c>
    </row>
    <row r="636" spans="1:26" ht="15.5" thickTop="1" thickBot="1" x14ac:dyDescent="0.4">
      <c r="A636" s="30">
        <v>636</v>
      </c>
      <c r="B636" s="31" t="s">
        <v>566</v>
      </c>
      <c r="C636" s="31"/>
      <c r="D636" s="31"/>
      <c r="E636" s="31"/>
      <c r="F636" s="31"/>
      <c r="G636" s="31"/>
      <c r="H636" s="31"/>
      <c r="I636" s="31"/>
      <c r="J636" s="32">
        <f t="shared" ref="J636:W636" si="94">ROUND(J609+J635,5)</f>
        <v>200801.26</v>
      </c>
      <c r="K636" s="32">
        <f t="shared" si="94"/>
        <v>6691.87</v>
      </c>
      <c r="L636" s="32">
        <f t="shared" si="94"/>
        <v>106199.56</v>
      </c>
      <c r="M636" s="32">
        <f t="shared" si="94"/>
        <v>65513.42</v>
      </c>
      <c r="N636" s="32">
        <f t="shared" si="94"/>
        <v>-10995.99</v>
      </c>
      <c r="O636" s="32">
        <f t="shared" si="94"/>
        <v>58729</v>
      </c>
      <c r="P636" s="32">
        <f t="shared" si="94"/>
        <v>205978.46</v>
      </c>
      <c r="Q636" s="32">
        <f t="shared" si="94"/>
        <v>41141.17</v>
      </c>
      <c r="R636" s="32">
        <f t="shared" si="94"/>
        <v>-106515.42</v>
      </c>
      <c r="S636" s="32">
        <f t="shared" si="94"/>
        <v>13559.93</v>
      </c>
      <c r="T636" s="32">
        <f t="shared" si="94"/>
        <v>290515.28999999998</v>
      </c>
      <c r="U636" s="32">
        <f t="shared" si="94"/>
        <v>113564.43</v>
      </c>
      <c r="V636" s="32">
        <f t="shared" si="94"/>
        <v>16008.3</v>
      </c>
      <c r="W636" s="33">
        <f t="shared" si="94"/>
        <v>17182.165379999999</v>
      </c>
      <c r="Y636" s="9">
        <f t="shared" si="82"/>
        <v>79093.574000000008</v>
      </c>
    </row>
    <row r="637" spans="1:26" ht="15" thickTop="1" x14ac:dyDescent="0.35"/>
    <row r="640" spans="1:26" s="5" customFormat="1" x14ac:dyDescent="0.35">
      <c r="A640" s="8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20"/>
      <c r="X640"/>
      <c r="Y640"/>
      <c r="Z640"/>
    </row>
    <row r="641" spans="26:26" x14ac:dyDescent="0.35">
      <c r="Z641" s="5"/>
    </row>
    <row r="666" spans="25:25" x14ac:dyDescent="0.35">
      <c r="Y666" s="5"/>
    </row>
    <row r="705" spans="24:24" x14ac:dyDescent="0.35">
      <c r="X705" s="5"/>
    </row>
  </sheetData>
  <mergeCells count="1">
    <mergeCell ref="Z487:Z4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#9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Rakhshan</dc:creator>
  <cp:lastModifiedBy>Newberry, Erin</cp:lastModifiedBy>
  <cp:lastPrinted>2020-01-13T16:28:42Z</cp:lastPrinted>
  <dcterms:created xsi:type="dcterms:W3CDTF">2020-01-13T13:35:52Z</dcterms:created>
  <dcterms:modified xsi:type="dcterms:W3CDTF">2020-02-29T17:20:52Z</dcterms:modified>
</cp:coreProperties>
</file>